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00" windowWidth="9990" windowHeight="6000" tabRatio="599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</sheets>
  <definedNames>
    <definedName name="_xlnm.Print_Area" localSheetId="0">Sheet1!$A$1:$Q$57</definedName>
    <definedName name="_xlnm.Print_Area" localSheetId="3">Sheet4!$A$1:$Q$46</definedName>
    <definedName name="_xlnm.Print_Area" localSheetId="4">Sheet5!$A$1:$N$40</definedName>
    <definedName name="_xlnm.Print_Area" localSheetId="5">Sheet6!$A$1:$R$50</definedName>
  </definedNames>
  <calcPr calcId="145621"/>
</workbook>
</file>

<file path=xl/calcChain.xml><?xml version="1.0" encoding="utf-8"?>
<calcChain xmlns="http://schemas.openxmlformats.org/spreadsheetml/2006/main">
  <c r="K40" i="5" l="1"/>
  <c r="J40" i="5"/>
  <c r="I40" i="5"/>
  <c r="H40" i="5"/>
  <c r="G40" i="5"/>
  <c r="F40" i="5"/>
  <c r="E40" i="5"/>
  <c r="D40" i="5"/>
  <c r="C40" i="5"/>
  <c r="B40" i="5"/>
  <c r="K37" i="3"/>
  <c r="J37" i="3"/>
  <c r="I37" i="3"/>
  <c r="H37" i="3"/>
  <c r="G37" i="3"/>
  <c r="F37" i="3"/>
  <c r="E37" i="3"/>
  <c r="D37" i="3"/>
  <c r="C37" i="3"/>
  <c r="B37" i="3"/>
  <c r="D37" i="7"/>
  <c r="N11" i="7" l="1"/>
  <c r="C11" i="7"/>
  <c r="D11" i="7"/>
  <c r="E11" i="7"/>
  <c r="F11" i="7"/>
  <c r="G11" i="7"/>
  <c r="H11" i="7"/>
  <c r="I11" i="7"/>
  <c r="J11" i="7"/>
  <c r="K11" i="7"/>
  <c r="L11" i="7"/>
  <c r="M11" i="7"/>
  <c r="O11" i="7"/>
  <c r="P11" i="7"/>
  <c r="Q11" i="7"/>
  <c r="B11" i="7"/>
  <c r="G17" i="7"/>
  <c r="G31" i="7"/>
  <c r="H17" i="7"/>
  <c r="H31" i="7"/>
  <c r="I17" i="7"/>
  <c r="I31" i="7"/>
  <c r="J17" i="7"/>
  <c r="K17" i="7"/>
  <c r="L17" i="7"/>
  <c r="M17" i="7"/>
  <c r="N17" i="7"/>
  <c r="O17" i="7"/>
  <c r="O37" i="7" s="1"/>
  <c r="P17" i="7"/>
  <c r="Q17" i="7"/>
  <c r="D17" i="7"/>
  <c r="E17" i="7"/>
  <c r="F17" i="7"/>
  <c r="F31" i="7"/>
  <c r="C17" i="7"/>
  <c r="B17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C12" i="6"/>
  <c r="D12" i="6"/>
  <c r="E12" i="6"/>
  <c r="F12" i="6"/>
  <c r="G12" i="6"/>
  <c r="G38" i="6" s="1"/>
  <c r="H12" i="6"/>
  <c r="I12" i="6"/>
  <c r="J12" i="6"/>
  <c r="K12" i="6"/>
  <c r="L12" i="6"/>
  <c r="M12" i="6"/>
  <c r="N12" i="6"/>
  <c r="O12" i="6"/>
  <c r="B12" i="6"/>
  <c r="R12" i="6"/>
  <c r="C21" i="5"/>
  <c r="D21" i="5"/>
  <c r="E21" i="5"/>
  <c r="F21" i="5"/>
  <c r="G21" i="5"/>
  <c r="H21" i="5"/>
  <c r="I21" i="5"/>
  <c r="J21" i="5"/>
  <c r="K21" i="5"/>
  <c r="N21" i="5"/>
  <c r="B21" i="5"/>
  <c r="C20" i="5"/>
  <c r="D20" i="5"/>
  <c r="E20" i="5"/>
  <c r="F20" i="5"/>
  <c r="G20" i="5"/>
  <c r="H20" i="5"/>
  <c r="I20" i="5"/>
  <c r="J20" i="5"/>
  <c r="K20" i="5"/>
  <c r="B20" i="5"/>
  <c r="C11" i="4"/>
  <c r="D11" i="4"/>
  <c r="E11" i="4"/>
  <c r="F11" i="4"/>
  <c r="G11" i="4"/>
  <c r="H11" i="4"/>
  <c r="I11" i="4"/>
  <c r="J11" i="4"/>
  <c r="K11" i="4"/>
  <c r="L11" i="4"/>
  <c r="B11" i="4"/>
  <c r="C18" i="4"/>
  <c r="D18" i="4"/>
  <c r="E18" i="4"/>
  <c r="F18" i="4"/>
  <c r="G18" i="4"/>
  <c r="H18" i="4"/>
  <c r="I18" i="4"/>
  <c r="J18" i="4"/>
  <c r="K18" i="4"/>
  <c r="L18" i="4"/>
  <c r="B18" i="4"/>
  <c r="C17" i="4"/>
  <c r="D17" i="4"/>
  <c r="E17" i="4"/>
  <c r="F17" i="4"/>
  <c r="G17" i="4"/>
  <c r="H17" i="4"/>
  <c r="I17" i="4"/>
  <c r="J17" i="4"/>
  <c r="K17" i="4"/>
  <c r="L17" i="4"/>
  <c r="B17" i="4"/>
  <c r="C11" i="3"/>
  <c r="D11" i="3"/>
  <c r="E11" i="3"/>
  <c r="F11" i="3"/>
  <c r="G11" i="3"/>
  <c r="H11" i="3"/>
  <c r="I11" i="3"/>
  <c r="J11" i="3"/>
  <c r="K11" i="3"/>
  <c r="B11" i="3"/>
  <c r="C17" i="3"/>
  <c r="D17" i="3"/>
  <c r="E17" i="3"/>
  <c r="F17" i="3"/>
  <c r="G17" i="3"/>
  <c r="H17" i="3"/>
  <c r="I17" i="3"/>
  <c r="J17" i="3"/>
  <c r="K17" i="3"/>
  <c r="B17" i="3"/>
  <c r="C18" i="3"/>
  <c r="D18" i="3"/>
  <c r="E18" i="3"/>
  <c r="F18" i="3"/>
  <c r="G18" i="3"/>
  <c r="H18" i="3"/>
  <c r="I18" i="3"/>
  <c r="J18" i="3"/>
  <c r="K18" i="3"/>
  <c r="B18" i="3"/>
  <c r="C11" i="2"/>
  <c r="D11" i="2"/>
  <c r="E11" i="2"/>
  <c r="F11" i="2"/>
  <c r="G11" i="2"/>
  <c r="H11" i="2"/>
  <c r="I11" i="2"/>
  <c r="J11" i="2"/>
  <c r="K11" i="2"/>
  <c r="B11" i="2"/>
  <c r="C18" i="2"/>
  <c r="D18" i="2"/>
  <c r="E18" i="2"/>
  <c r="F18" i="2"/>
  <c r="G18" i="2"/>
  <c r="H18" i="2"/>
  <c r="I18" i="2"/>
  <c r="J18" i="2"/>
  <c r="K18" i="2"/>
  <c r="B18" i="2"/>
  <c r="C17" i="2"/>
  <c r="D17" i="2"/>
  <c r="E17" i="2"/>
  <c r="F17" i="2"/>
  <c r="G17" i="2"/>
  <c r="H17" i="2"/>
  <c r="I17" i="2"/>
  <c r="J17" i="2"/>
  <c r="K17" i="2"/>
  <c r="B17" i="2"/>
  <c r="J17" i="6"/>
  <c r="K17" i="6"/>
  <c r="O17" i="6"/>
  <c r="I26" i="2"/>
  <c r="I19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B26" i="1"/>
  <c r="D25" i="1"/>
  <c r="C25" i="1"/>
  <c r="E25" i="1"/>
  <c r="F25" i="1"/>
  <c r="C19" i="1"/>
  <c r="D19" i="1"/>
  <c r="E19" i="1"/>
  <c r="E45" i="1" s="1"/>
  <c r="F19" i="1"/>
  <c r="G19" i="1"/>
  <c r="H19" i="1"/>
  <c r="J19" i="1"/>
  <c r="K19" i="1"/>
  <c r="L19" i="1"/>
  <c r="M19" i="1"/>
  <c r="N19" i="1"/>
  <c r="O19" i="1"/>
  <c r="P19" i="1"/>
  <c r="P45" i="1" s="1"/>
  <c r="B19" i="1"/>
  <c r="C14" i="5"/>
  <c r="D14" i="5"/>
  <c r="E14" i="5"/>
  <c r="F14" i="5"/>
  <c r="G14" i="5"/>
  <c r="H14" i="5"/>
  <c r="I14" i="5"/>
  <c r="J14" i="5"/>
  <c r="B14" i="5"/>
  <c r="K14" i="5"/>
  <c r="L14" i="5"/>
  <c r="M14" i="5"/>
  <c r="N14" i="5"/>
  <c r="C31" i="2"/>
  <c r="D31" i="2"/>
  <c r="E31" i="2"/>
  <c r="G31" i="2"/>
  <c r="K45" i="1"/>
  <c r="O15" i="1"/>
  <c r="J26" i="7"/>
  <c r="L26" i="7"/>
  <c r="D27" i="6"/>
  <c r="J27" i="6"/>
  <c r="K27" i="6"/>
  <c r="M27" i="6"/>
  <c r="N27" i="6"/>
  <c r="O27" i="6"/>
  <c r="C29" i="5"/>
  <c r="E29" i="5"/>
  <c r="F29" i="5"/>
  <c r="G29" i="5"/>
  <c r="J29" i="5"/>
  <c r="K29" i="5"/>
  <c r="C26" i="4"/>
  <c r="D26" i="4"/>
  <c r="G26" i="4"/>
  <c r="H26" i="4"/>
  <c r="I26" i="4"/>
  <c r="D26" i="3"/>
  <c r="E26" i="3"/>
  <c r="F26" i="3"/>
  <c r="G26" i="3"/>
  <c r="H26" i="3"/>
  <c r="I26" i="3"/>
  <c r="C26" i="3"/>
  <c r="C26" i="2"/>
  <c r="D26" i="2"/>
  <c r="F26" i="2"/>
  <c r="G26" i="2"/>
  <c r="H26" i="2"/>
  <c r="E34" i="1"/>
  <c r="F34" i="1"/>
  <c r="G34" i="1"/>
  <c r="H34" i="1"/>
  <c r="I34" i="1"/>
  <c r="J34" i="1"/>
  <c r="K34" i="1"/>
  <c r="L34" i="1"/>
  <c r="M34" i="1"/>
  <c r="N34" i="1"/>
  <c r="O34" i="1"/>
  <c r="P34" i="1"/>
  <c r="C34" i="1"/>
  <c r="D34" i="1"/>
  <c r="B34" i="1"/>
  <c r="H15" i="1"/>
  <c r="H45" i="1" s="1"/>
  <c r="H39" i="1"/>
  <c r="B39" i="1"/>
  <c r="E39" i="1"/>
  <c r="F45" i="1"/>
  <c r="M39" i="1"/>
  <c r="O39" i="1"/>
  <c r="P39" i="1"/>
  <c r="H7" i="2"/>
  <c r="L31" i="2"/>
  <c r="M17" i="2"/>
  <c r="M31" i="2"/>
  <c r="M37" i="2"/>
  <c r="N17" i="2"/>
  <c r="N31" i="2"/>
  <c r="N37" i="2" s="1"/>
  <c r="O17" i="2"/>
  <c r="O31" i="2"/>
  <c r="O37" i="2" s="1"/>
  <c r="P17" i="2"/>
  <c r="P31" i="2"/>
  <c r="Q17" i="2"/>
  <c r="Q31" i="2"/>
  <c r="Q37" i="2"/>
  <c r="R17" i="2"/>
  <c r="R31" i="2"/>
  <c r="R37" i="2" s="1"/>
  <c r="S17" i="2"/>
  <c r="S31" i="2"/>
  <c r="S37" i="2" s="1"/>
  <c r="C31" i="3"/>
  <c r="D31" i="3"/>
  <c r="E31" i="3"/>
  <c r="F31" i="3"/>
  <c r="F7" i="3"/>
  <c r="G31" i="3"/>
  <c r="G7" i="3"/>
  <c r="H31" i="3"/>
  <c r="H7" i="3"/>
  <c r="I31" i="3"/>
  <c r="J31" i="3"/>
  <c r="K31" i="3"/>
  <c r="L11" i="3"/>
  <c r="L31" i="3"/>
  <c r="L26" i="3"/>
  <c r="C7" i="4"/>
  <c r="C31" i="4"/>
  <c r="D31" i="4"/>
  <c r="D37" i="4" s="1"/>
  <c r="E31" i="4"/>
  <c r="E37" i="4" s="1"/>
  <c r="F37" i="4"/>
  <c r="F31" i="4"/>
  <c r="G37" i="4"/>
  <c r="H31" i="4"/>
  <c r="H37" i="4" s="1"/>
  <c r="I7" i="4"/>
  <c r="J37" i="4"/>
  <c r="L37" i="4"/>
  <c r="B37" i="4"/>
  <c r="E34" i="5"/>
  <c r="G34" i="5"/>
  <c r="I32" i="6"/>
  <c r="D32" i="6"/>
  <c r="O32" i="6"/>
  <c r="R31" i="7"/>
  <c r="R26" i="7"/>
  <c r="B31" i="3"/>
  <c r="B25" i="1"/>
  <c r="B45" i="1" s="1"/>
  <c r="G25" i="1"/>
  <c r="H25" i="1"/>
  <c r="I25" i="1"/>
  <c r="J25" i="1"/>
  <c r="J45" i="1" s="1"/>
  <c r="K25" i="1"/>
  <c r="L25" i="1"/>
  <c r="L45" i="1" s="1"/>
  <c r="M25" i="1"/>
  <c r="M45" i="1" s="1"/>
  <c r="N25" i="1"/>
  <c r="O25" i="1"/>
  <c r="P25" i="1"/>
  <c r="J37" i="2"/>
  <c r="K37" i="2"/>
  <c r="C37" i="2"/>
  <c r="E37" i="2"/>
  <c r="F37" i="2"/>
  <c r="G37" i="2"/>
  <c r="H37" i="2"/>
  <c r="R19" i="6"/>
  <c r="O19" i="6"/>
  <c r="N19" i="6"/>
  <c r="M19" i="6"/>
  <c r="L19" i="6"/>
  <c r="K19" i="6"/>
  <c r="J19" i="6"/>
  <c r="I19" i="6"/>
  <c r="H19" i="6"/>
  <c r="F19" i="6"/>
  <c r="E19" i="6"/>
  <c r="D19" i="6"/>
  <c r="D18" i="6"/>
  <c r="C19" i="6"/>
  <c r="C18" i="6"/>
  <c r="C38" i="6" s="1"/>
  <c r="B19" i="6"/>
  <c r="H18" i="6"/>
  <c r="H38" i="6" s="1"/>
  <c r="I18" i="6"/>
  <c r="J18" i="6"/>
  <c r="J38" i="6" s="1"/>
  <c r="K18" i="6"/>
  <c r="K38" i="6" s="1"/>
  <c r="L18" i="6"/>
  <c r="L38" i="6" s="1"/>
  <c r="M18" i="6"/>
  <c r="M38" i="6" s="1"/>
  <c r="N18" i="6"/>
  <c r="N38" i="6" s="1"/>
  <c r="O18" i="6"/>
  <c r="O38" i="6" s="1"/>
  <c r="R18" i="6"/>
  <c r="R38" i="6" s="1"/>
  <c r="E18" i="6"/>
  <c r="E38" i="6" s="1"/>
  <c r="F18" i="6"/>
  <c r="F38" i="6" s="1"/>
  <c r="B18" i="6"/>
  <c r="B38" i="6" s="1"/>
  <c r="I37" i="7" l="1"/>
  <c r="H37" i="7"/>
  <c r="F37" i="7"/>
  <c r="D38" i="6"/>
  <c r="L37" i="3"/>
  <c r="I37" i="2"/>
  <c r="P37" i="2"/>
  <c r="D37" i="2"/>
  <c r="Q37" i="7"/>
  <c r="E37" i="7"/>
  <c r="B37" i="2"/>
  <c r="N45" i="1"/>
  <c r="P37" i="7"/>
  <c r="C37" i="7"/>
  <c r="B37" i="7"/>
  <c r="I38" i="6"/>
  <c r="I45" i="1"/>
  <c r="G45" i="1"/>
  <c r="N37" i="7"/>
  <c r="M37" i="7"/>
  <c r="L37" i="7"/>
  <c r="K37" i="7"/>
  <c r="J37" i="7"/>
  <c r="G37" i="7"/>
  <c r="D45" i="1"/>
  <c r="K37" i="4"/>
  <c r="O45" i="1"/>
  <c r="C45" i="1"/>
  <c r="C37" i="4"/>
  <c r="I37" i="4"/>
  <c r="L24" i="2"/>
  <c r="L37" i="2"/>
  <c r="M27" i="5"/>
  <c r="M26" i="5"/>
  <c r="M25" i="5"/>
  <c r="L27" i="5"/>
  <c r="L26" i="5"/>
  <c r="M23" i="5"/>
  <c r="M21" i="5"/>
  <c r="L23" i="5"/>
  <c r="L21" i="5"/>
  <c r="L25" i="5"/>
  <c r="L20" i="5"/>
  <c r="L15" i="2"/>
  <c r="L20" i="2"/>
  <c r="L23" i="2"/>
  <c r="L17" i="2"/>
</calcChain>
</file>

<file path=xl/sharedStrings.xml><?xml version="1.0" encoding="utf-8"?>
<sst xmlns="http://schemas.openxmlformats.org/spreadsheetml/2006/main" count="406" uniqueCount="161">
  <si>
    <t>Destinaţia: Biroul Naţional de Statistică</t>
  </si>
  <si>
    <t>RAPORT STATISTIC CENTRALIZATOR</t>
  </si>
  <si>
    <t>TIPURI DE BIBLIOTECI</t>
  </si>
  <si>
    <r>
      <t xml:space="preserve">I. </t>
    </r>
    <r>
      <rPr>
        <sz val="9"/>
        <rFont val="Arial"/>
        <charset val="238"/>
      </rPr>
      <t>DATE GENERALE</t>
    </r>
  </si>
  <si>
    <t>Repartizarea bibliotecilor conform mărimii colecţiilor (după numărul de volume)</t>
  </si>
  <si>
    <t>Numărul total de biblioteci</t>
  </si>
  <si>
    <t>Localul bibliotecii</t>
  </si>
  <si>
    <t>Starea tehnică a bibliotecilor</t>
  </si>
  <si>
    <r>
      <t xml:space="preserve">Categoria </t>
    </r>
    <r>
      <rPr>
        <sz val="8"/>
        <rFont val="Arial"/>
      </rPr>
      <t xml:space="preserve">I </t>
    </r>
    <r>
      <rPr>
        <sz val="8"/>
        <rFont val="Arial"/>
        <charset val="238"/>
      </rPr>
      <t>până la 2000 volume</t>
    </r>
  </si>
  <si>
    <t>Categoria 2 de la 2001 până la 5000 volume</t>
  </si>
  <si>
    <t>Categoria 3 de la 5001 până la 10000 volume</t>
  </si>
  <si>
    <t>Categoria 4 de la 10001 până la 100000 volume</t>
  </si>
  <si>
    <t>Categoria 5 de la 100001 până la 500000 volume</t>
  </si>
  <si>
    <t>Categoria 6 de la 500001 până la 1 milion volume</t>
  </si>
  <si>
    <t>Categoria 7 mai mul de 1 milion volume</t>
  </si>
  <si>
    <t>Special 1</t>
  </si>
  <si>
    <t>Reamenajat 2</t>
  </si>
  <si>
    <t>Propriu 1</t>
  </si>
  <si>
    <t>Arendat 2</t>
  </si>
  <si>
    <t>Necesită reparaţie capitală 1</t>
  </si>
  <si>
    <t>Avariat 2</t>
  </si>
  <si>
    <t>A</t>
  </si>
  <si>
    <t>Cărţi, publicaţii seriale (legate)</t>
  </si>
  <si>
    <t>Documente de muzică tipărită</t>
  </si>
  <si>
    <t>Manuscrise</t>
  </si>
  <si>
    <t>Documente audiovizuale</t>
  </si>
  <si>
    <t>Colecţii electronice</t>
  </si>
  <si>
    <t>Documente grafice</t>
  </si>
  <si>
    <t>Patente</t>
  </si>
  <si>
    <t>Alte documente</t>
  </si>
  <si>
    <t>Total</t>
  </si>
  <si>
    <t>din care în limba de stat</t>
  </si>
  <si>
    <t>Numărul de titluri</t>
  </si>
  <si>
    <t>u./m.</t>
  </si>
  <si>
    <t>u/m.</t>
  </si>
  <si>
    <t>Eliminări în cursul anului</t>
  </si>
  <si>
    <t>Din care în limba de stat</t>
  </si>
  <si>
    <t>u-/m.</t>
  </si>
  <si>
    <t>III   Publicaţii seriale curente</t>
  </si>
  <si>
    <t>Existent la sfârşitul anului</t>
  </si>
  <si>
    <t>din care:</t>
  </si>
  <si>
    <t>Titluri de reviste curente</t>
  </si>
  <si>
    <t>Titluri de ziare curente</t>
  </si>
  <si>
    <t>Numărul de vizite</t>
  </si>
  <si>
    <t>Numărul de împrumuturi</t>
  </si>
  <si>
    <t>Utilizatori activi</t>
  </si>
  <si>
    <t>copii până la 16 ani</t>
  </si>
  <si>
    <t>total</t>
  </si>
  <si>
    <r>
      <t xml:space="preserve">IV. </t>
    </r>
    <r>
      <rPr>
        <sz val="9"/>
        <rFont val="Arial"/>
        <charset val="238"/>
      </rPr>
      <t>UTILIZAREA BIBLIOTECII. FACILITĂŢI Şl SERVICII</t>
    </r>
  </si>
  <si>
    <t>b) Facilităţi şi servicii</t>
  </si>
  <si>
    <t>Numărul total de biblioteci care deţin computere</t>
  </si>
  <si>
    <t>Numărul de imprimante pentru utilizatori</t>
  </si>
  <si>
    <t>Din care pentru copii până la 16ani</t>
  </si>
  <si>
    <t>Numărul de scanere pentru utilizatori</t>
  </si>
  <si>
    <t>Din care pentru copii până la 16 ani</t>
  </si>
  <si>
    <t>Procent înregistrări catalografice în sistem automatizat</t>
  </si>
  <si>
    <t>Numărul de locuri în săli de lectură</t>
  </si>
  <si>
    <t>conectate Ia Internet</t>
  </si>
  <si>
    <t>pentru copii pana la 16 ani</t>
  </si>
  <si>
    <t>conectate la Internet</t>
  </si>
  <si>
    <r>
      <t xml:space="preserve">V.   </t>
    </r>
    <r>
      <rPr>
        <sz val="9"/>
        <rFont val="Arial"/>
        <charset val="238"/>
      </rPr>
      <t>ÎMPRUMUTUL INTERBIBLIOTECAR</t>
    </r>
  </si>
  <si>
    <r>
      <t xml:space="preserve">VI. </t>
    </r>
    <r>
      <rPr>
        <sz val="8"/>
        <rFont val="Arial"/>
        <charset val="238"/>
      </rPr>
      <t>PERSONALUL</t>
    </r>
  </si>
  <si>
    <t>Biblioteci din ţară</t>
  </si>
  <si>
    <t>Biblioteci din străinătate</t>
  </si>
  <si>
    <t>Din numărul total de angajaţi</t>
  </si>
  <si>
    <t>Numărul total de cereri primite</t>
  </si>
  <si>
    <t>Numărul de împrumuturi acordate</t>
  </si>
  <si>
    <t>Numărul total de cereri adresate altor biblioteci</t>
  </si>
  <si>
    <t>Numărul de împrumuturi acordate de către alte biblioteci</t>
  </si>
  <si>
    <t>Bibliotecari</t>
  </si>
  <si>
    <t>Cu studii superioare</t>
  </si>
  <si>
    <t>Cu studii medii</t>
  </si>
  <si>
    <t>în echivalent norme întregi</t>
  </si>
  <si>
    <t>Din care de specialitate</t>
  </si>
  <si>
    <t xml:space="preserve">02. Biblioteci publice din reţea </t>
  </si>
  <si>
    <t>03. Biblioteca Naţională a Republicii Moldova</t>
  </si>
  <si>
    <t>04. Biblioteca Naţională pentru Copii "Ion Creangă"</t>
  </si>
  <si>
    <t>05. Biblioteci ale instituţiilor din învăţămînt (suma rînd 06+07+08)</t>
  </si>
  <si>
    <t>07. Biblioteci din instuţiile de învăţămînt mediu de specialitate (colegii)</t>
  </si>
  <si>
    <r>
      <t xml:space="preserve">06. </t>
    </r>
    <r>
      <rPr>
        <sz val="8"/>
        <rFont val="Arial"/>
        <family val="2"/>
        <charset val="204"/>
      </rPr>
      <t>Biblioteci din instituţiile de învăţămînt superior</t>
    </r>
  </si>
  <si>
    <t>07. Biblioteci din instituţiile de învăţămînt mediu de specialitate (colegii)</t>
  </si>
  <si>
    <t>Numărul de vizite virtuale</t>
  </si>
  <si>
    <t>06. Biblioteci din instituţiile de învăţămînt superior</t>
  </si>
  <si>
    <r>
      <t>Prezintă:_</t>
    </r>
    <r>
      <rPr>
        <b/>
        <sz val="11"/>
        <rFont val="Arial"/>
        <family val="2"/>
        <charset val="204"/>
      </rPr>
      <t>Consiliul Biblioteconomic Naţional</t>
    </r>
    <r>
      <rPr>
        <sz val="11"/>
        <rFont val="Arial"/>
        <charset val="238"/>
      </rPr>
      <t>________________________</t>
    </r>
  </si>
  <si>
    <t xml:space="preserve">        denumirea organului</t>
  </si>
  <si>
    <t>IV. UTILIZAREA BIBLIOTECII. FACILITĂŢI ŞI SERVICII                                                                                                                      a) Utilizarea bibliotecii</t>
  </si>
  <si>
    <t>*** Datele nu sunt depline</t>
  </si>
  <si>
    <t>Numărul de biblioteci care dispun de pagina Web</t>
  </si>
  <si>
    <t>din care conectate la Internet</t>
  </si>
  <si>
    <t>Suprafaţa totală de amplasament (m.p.) mii</t>
  </si>
  <si>
    <t>Total (mii u.m.)</t>
  </si>
  <si>
    <t>Din care copii până la 16 ani (mii u.m.)</t>
  </si>
  <si>
    <t>în limba de stat (mii u.m.)</t>
  </si>
  <si>
    <t>total (mii u.m.)</t>
  </si>
  <si>
    <t>Total (mii)</t>
  </si>
  <si>
    <t>Documente de muzică tipărită (mii u.m.)</t>
  </si>
  <si>
    <t>Manuscrise (mii u.m.)</t>
  </si>
  <si>
    <t>Documente audiovizuale (mii u.m.)</t>
  </si>
  <si>
    <t>Colecţii electronice (mii u.m.)</t>
  </si>
  <si>
    <t>Documente grafice (mii u.m.)</t>
  </si>
  <si>
    <t xml:space="preserve">                                    </t>
  </si>
  <si>
    <t>01. Biblioteci publice din sistemul Ministerului Culturii ( rând. 02+03+04)</t>
  </si>
  <si>
    <t>* Datele cu privire la activitatea Bibliotecii Ştiinţifice Medicale a Universităţii de Stat de Medicină şi Farmacie " Nicolae Testemiţanu şi a Bibliotecii Republicane Ştiinţifice Agricole a Universităţii Agrare de Stat din Moldova sunt incluse la compartimentul "Biblioteci ale instituţiilor din învăţământ"/subcompartimentul "Biblioteci din instituţiile de învăţământ superior"; datele privind activitatea bibliotecilor Colegiilor de Medicină şi a Colegiilor Agricole sunt incluse de asemenea  în compartimentul "Biblioteci ale instituţiilor din învăţământ" la capitolul Biblioteci din instituţiile de învăţământ mediu de specialitate (colegii).</t>
  </si>
  <si>
    <t>01. Biblioteci publice din sistemul Ministerului Culturii  (suma rând. 02+03+04)</t>
  </si>
  <si>
    <t>08. Biblioteci din instuţiile de învăţămînt mediu de specialitate (școli profesionale)</t>
  </si>
  <si>
    <t>09. Biblioteci din instituţiile de învăţămînt secundar</t>
  </si>
  <si>
    <t>10. Biblioteca Centrală Ştiinţifică "A. Lupan"  a Academiei de Ştiinţe a RM</t>
  </si>
  <si>
    <t>12. Biblioteci medicale din reţea, inclusiv</t>
  </si>
  <si>
    <t>13. Biblioteca Ştiinţifică Medicală a Universităţii de Stat de Medicină şi Farmacie "Nicolae Testemiţanu"*</t>
  </si>
  <si>
    <t>14. Bibliotecile colegiilor de Medicină*</t>
  </si>
  <si>
    <t>15. Biblioteca Centrului de formare profesională a lucrătorilor medicali şi farmaciştilor cu studii medii (mun. Bălţi)</t>
  </si>
  <si>
    <t>16. Biblioteci ale instituţiilor de Cercetare Ştiinţifică</t>
  </si>
  <si>
    <t>17. Biblioteci ale spitalelor Minicipale şi Republicane</t>
  </si>
  <si>
    <t>18. Biblioteci ale Spitalelor Raionale</t>
  </si>
  <si>
    <t>21.  Biblioteca Republicană Ştiinţifică Agricolă a Universităţii Agrare de Stat*</t>
  </si>
  <si>
    <t>22. Biblioteci din instuţiile de învăţămînt mediu de specialitate (colegii agricole)*</t>
  </si>
  <si>
    <t>23. Biblioteci agicole din reţea (Biblioteci ale Instituţiilor Ştiinţifice Agricole)</t>
  </si>
  <si>
    <t>24. Biblioteci sindicale</t>
  </si>
  <si>
    <t>26. Biblioteca Republicană Tehnologico-Ştiinţifică</t>
  </si>
  <si>
    <t>27.  Biblioteci tehnice din reţea</t>
  </si>
  <si>
    <t>29. Biblioteca Parlamentului RM**</t>
  </si>
  <si>
    <t>30. Centrul Naţional de Informare şi Reabilitare al Societăţii Orbilor din Moldova</t>
  </si>
  <si>
    <t>31. Total biblioteci din SNB din RM</t>
  </si>
  <si>
    <t>11. Biblioteci Medicale (rînd 15+16+17+18)</t>
  </si>
  <si>
    <t>20. Total biblioteci agricole (suma rând 21+22+23)</t>
  </si>
  <si>
    <t>19. Biblioteci agricole (rând. 23)</t>
  </si>
  <si>
    <t>01. Biblioteci publice din sistemul Ministerului Culturii (suma rând. 02+03+04)</t>
  </si>
  <si>
    <t>11. Biblioteci Medicale (rînd 14+15+16+17)</t>
  </si>
  <si>
    <t>21.  Biblioteca Republicană Ştiinţifică Agricolă a Universităţii Agrare de Stat</t>
  </si>
  <si>
    <t>28.Biblioteca și Colecția Arhivă (AGEPI)</t>
  </si>
  <si>
    <t>05. Biblioteci ale instituţiilor din învăţămînt (suma rînd 06+07+08+09)</t>
  </si>
  <si>
    <t>05. Biblioteci ale instituţiilor de învăţămînt (suma rînd 06+07+08+09)</t>
  </si>
  <si>
    <t>28. Biblioteca și Colecția Arhivă (AGEPI)</t>
  </si>
  <si>
    <t>10. Biblioteca Centrală Ştiinţifică "A. Lupan" a Academiei de Ştiinţe a RM</t>
  </si>
  <si>
    <t>05. Biblioteci ale instituţiilor din învăţămînt (suma rând 06+07+08+09)</t>
  </si>
  <si>
    <t>25. Biblioteci tehnice (suma rînd 26+27)</t>
  </si>
  <si>
    <t>19. Biblioteci agricole (rînd. 23)</t>
  </si>
  <si>
    <t>19. Biblioteci agricole  (rînd. 23)</t>
  </si>
  <si>
    <t>08. Biblioteci din instituţiile de învăţămînt mediu de specialitate (școli profesionale)</t>
  </si>
  <si>
    <t>10. Biblioteca Centrală Ştiinţifică "Andrei Lupan" a Academiei de Ştiinţe a RM</t>
  </si>
  <si>
    <t>25. Biblioteci tehnice (suma rând 26+27)</t>
  </si>
  <si>
    <t>11.Biblioteci Medicale (rând 15+16+17+18)</t>
  </si>
  <si>
    <r>
      <t xml:space="preserve">L.Ş. </t>
    </r>
    <r>
      <rPr>
        <b/>
        <sz val="10"/>
        <rFont val="Arial"/>
        <family val="2"/>
        <charset val="204"/>
      </rPr>
      <t>"____" ___________________ 2015</t>
    </r>
  </si>
  <si>
    <t>SISTEMUL NAŢIONAL DE BIBLIOTECI în anul 2014</t>
  </si>
  <si>
    <t>Numărul de calculatoare achiziționate în anul 2014</t>
  </si>
  <si>
    <t>Existenţa accesului liber (% către fondul total de publicaţii</t>
  </si>
  <si>
    <t>15</t>
  </si>
  <si>
    <t>II. COLECŢII</t>
  </si>
  <si>
    <t>Achiziţii în cursul anului</t>
  </si>
  <si>
    <r>
      <t xml:space="preserve">II. </t>
    </r>
    <r>
      <rPr>
        <sz val="8"/>
        <rFont val="Arial"/>
        <charset val="238"/>
      </rPr>
      <t>COLECŢII</t>
    </r>
  </si>
  <si>
    <r>
      <t xml:space="preserve">II. </t>
    </r>
    <r>
      <rPr>
        <sz val="9"/>
        <rFont val="Arial"/>
        <charset val="238"/>
      </rPr>
      <t>COLECŢII</t>
    </r>
  </si>
  <si>
    <t>Numărul de biblioteci, care sunt conectate la Internet</t>
  </si>
  <si>
    <t>Numărul de computere</t>
  </si>
  <si>
    <t xml:space="preserve">Total </t>
  </si>
  <si>
    <t>Nr. de computere pentru utilizatori</t>
  </si>
  <si>
    <t>Numărul total de angajaţi</t>
  </si>
  <si>
    <t>În echivalent norme întregi</t>
  </si>
  <si>
    <t xml:space="preserve"> </t>
  </si>
  <si>
    <t>26. Biblioteca Republicană Tehnico-Ştiinţifică</t>
  </si>
  <si>
    <t>** datele privind activitatea bibliotecilor din şcolile profesionale şi ale Bibliotecii Parlamentului RM nu au fost prezentate</t>
  </si>
  <si>
    <t>Executant: Eugenia Bejan, tel. : 229556; e-mail: cbnmoldova@gmail.com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</si>
</sst>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 x14ac:knownFonts="1">
    <font>
      <sz val="10"/>
      <name val="Arial"/>
    </font>
    <font>
      <sz val="10"/>
      <name val="Arial"/>
    </font>
    <font>
      <sz val="10"/>
      <name val="Arial"/>
    </font>
    <font>
      <sz val="11"/>
      <name val="Arial"/>
      <charset val="238"/>
    </font>
    <font>
      <sz val="9"/>
      <name val="Arial"/>
      <charset val="238"/>
    </font>
    <font>
      <sz val="10"/>
      <name val="Arial"/>
      <charset val="238"/>
    </font>
    <font>
      <sz val="9"/>
      <name val="Arial"/>
    </font>
    <font>
      <sz val="8"/>
      <name val="Arial"/>
      <charset val="238"/>
    </font>
    <font>
      <sz val="8"/>
      <name val="Arial"/>
    </font>
    <font>
      <sz val="14"/>
      <name val="Arial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2"/>
      <name val="Arial"/>
      <family val="2"/>
      <charset val="204"/>
    </font>
    <font>
      <b/>
      <sz val="10"/>
      <color indexed="12"/>
      <name val="Arial"/>
      <family val="2"/>
      <charset val="204"/>
    </font>
    <font>
      <b/>
      <sz val="9"/>
      <color indexed="12"/>
      <name val="Arial"/>
      <family val="2"/>
      <charset val="204"/>
    </font>
    <font>
      <b/>
      <sz val="10"/>
      <color indexed="48"/>
      <name val="Arial"/>
      <family val="2"/>
      <charset val="204"/>
    </font>
    <font>
      <b/>
      <sz val="9"/>
      <color indexed="10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2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</font>
    <font>
      <sz val="11"/>
      <name val="Arial"/>
      <family val="2"/>
      <charset val="204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Times New Roman"/>
      <family val="1"/>
      <charset val="204"/>
    </font>
    <font>
      <b/>
      <sz val="8"/>
      <name val="Arial"/>
    </font>
    <font>
      <b/>
      <sz val="8"/>
      <name val="Times New Roman"/>
      <family val="1"/>
      <charset val="204"/>
    </font>
    <font>
      <sz val="10"/>
      <color indexed="8"/>
      <name val="Arial"/>
      <family val="2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Times New Roman"/>
      <family val="1"/>
      <charset val="204"/>
    </font>
    <font>
      <b/>
      <sz val="9"/>
      <color indexed="3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14"/>
      <name val="Arial"/>
      <family val="2"/>
      <charset val="204"/>
    </font>
    <font>
      <b/>
      <sz val="10"/>
      <color indexed="14"/>
      <name val="Arial"/>
      <family val="2"/>
      <charset val="204"/>
    </font>
    <font>
      <sz val="10"/>
      <name val="Arial"/>
    </font>
    <font>
      <b/>
      <sz val="10"/>
      <color indexed="14"/>
      <name val="Arial"/>
      <family val="2"/>
      <charset val="238"/>
    </font>
    <font>
      <sz val="10"/>
      <color indexed="8"/>
      <name val="Arial"/>
      <family val="2"/>
      <charset val="204"/>
    </font>
    <font>
      <sz val="10"/>
      <name val="Times New Roman"/>
      <family val="1"/>
      <charset val="238"/>
    </font>
    <font>
      <b/>
      <sz val="9"/>
      <color indexed="14"/>
      <name val="Arial"/>
      <family val="2"/>
      <charset val="238"/>
    </font>
    <font>
      <b/>
      <sz val="10"/>
      <color rgb="FF3333CC"/>
      <name val="Arial"/>
      <family val="2"/>
      <charset val="204"/>
    </font>
    <font>
      <sz val="7"/>
      <name val="Arial"/>
      <family val="2"/>
      <charset val="204"/>
    </font>
    <font>
      <b/>
      <sz val="10"/>
      <color rgb="FFFF00F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286"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left" vertical="top" indent="8"/>
    </xf>
    <xf numFmtId="0" fontId="5" fillId="0" borderId="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left" vertical="top" indent="1"/>
    </xf>
    <xf numFmtId="0" fontId="5" fillId="0" borderId="1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right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center" vertical="center" textRotation="90"/>
    </xf>
    <xf numFmtId="0" fontId="7" fillId="0" borderId="1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top"/>
    </xf>
    <xf numFmtId="0" fontId="10" fillId="0" borderId="1" xfId="0" applyNumberFormat="1" applyFont="1" applyFill="1" applyBorder="1" applyAlignment="1" applyProtection="1">
      <alignment horizontal="center" vertical="top"/>
    </xf>
    <xf numFmtId="0" fontId="12" fillId="0" borderId="1" xfId="0" applyNumberFormat="1" applyFont="1" applyFill="1" applyBorder="1" applyAlignment="1" applyProtection="1">
      <alignment horizontal="center" vertical="top"/>
    </xf>
    <xf numFmtId="0" fontId="11" fillId="0" borderId="1" xfId="0" applyNumberFormat="1" applyFont="1" applyFill="1" applyBorder="1" applyAlignment="1" applyProtection="1">
      <alignment horizontal="center"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left" vertical="top" wrapText="1" indent="1"/>
    </xf>
    <xf numFmtId="0" fontId="10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top" wrapText="1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left" vertical="top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top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left" vertical="center" indent="1"/>
    </xf>
    <xf numFmtId="0" fontId="12" fillId="0" borderId="0" xfId="0" applyNumberFormat="1" applyFont="1" applyFill="1" applyBorder="1" applyAlignment="1" applyProtection="1">
      <alignment vertical="top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34" fillId="0" borderId="1" xfId="0" applyNumberFormat="1" applyFont="1" applyFill="1" applyBorder="1" applyAlignment="1" applyProtection="1">
      <alignment horizontal="center" vertical="center"/>
    </xf>
    <xf numFmtId="0" fontId="36" fillId="0" borderId="1" xfId="0" applyNumberFormat="1" applyFont="1" applyFill="1" applyBorder="1" applyAlignment="1" applyProtection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26" fillId="0" borderId="3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31" fillId="0" borderId="1" xfId="0" applyNumberFormat="1" applyFont="1" applyFill="1" applyBorder="1" applyAlignment="1" applyProtection="1">
      <alignment horizontal="center" vertical="top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/>
    </xf>
    <xf numFmtId="0" fontId="1" fillId="0" borderId="15" xfId="0" applyNumberFormat="1" applyFont="1" applyFill="1" applyBorder="1" applyAlignment="1" applyProtection="1">
      <alignment horizontal="center" vertical="center"/>
    </xf>
    <xf numFmtId="10" fontId="1" fillId="0" borderId="1" xfId="0" applyNumberFormat="1" applyFont="1" applyFill="1" applyBorder="1" applyAlignment="1" applyProtection="1">
      <alignment horizontal="center" vertical="center"/>
    </xf>
    <xf numFmtId="9" fontId="1" fillId="0" borderId="1" xfId="0" applyNumberFormat="1" applyFont="1" applyFill="1" applyBorder="1" applyAlignment="1" applyProtection="1">
      <alignment horizontal="center" vertical="center"/>
    </xf>
    <xf numFmtId="0" fontId="51" fillId="0" borderId="0" xfId="0" applyNumberFormat="1" applyFont="1" applyFill="1" applyBorder="1" applyAlignment="1" applyProtection="1">
      <alignment vertical="center"/>
    </xf>
    <xf numFmtId="0" fontId="16" fillId="0" borderId="1" xfId="0" applyNumberFormat="1" applyFont="1" applyFill="1" applyBorder="1" applyAlignment="1" applyProtection="1">
      <alignment wrapText="1"/>
    </xf>
    <xf numFmtId="0" fontId="44" fillId="0" borderId="1" xfId="0" applyNumberFormat="1" applyFont="1" applyFill="1" applyBorder="1" applyAlignment="1" applyProtection="1">
      <alignment horizontal="left" vertical="top" wrapText="1"/>
    </xf>
    <xf numFmtId="0" fontId="45" fillId="0" borderId="1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</xf>
    <xf numFmtId="2" fontId="26" fillId="0" borderId="3" xfId="0" applyNumberFormat="1" applyFont="1" applyFill="1" applyBorder="1" applyAlignment="1" applyProtection="1">
      <alignment horizontal="center" vertical="center"/>
    </xf>
    <xf numFmtId="0" fontId="50" fillId="0" borderId="1" xfId="0" applyNumberFormat="1" applyFont="1" applyFill="1" applyBorder="1" applyAlignment="1" applyProtection="1">
      <alignment horizontal="left" vertical="top" wrapText="1"/>
    </xf>
    <xf numFmtId="0" fontId="47" fillId="0" borderId="1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top" wrapText="1"/>
    </xf>
    <xf numFmtId="0" fontId="26" fillId="0" borderId="1" xfId="0" applyNumberFormat="1" applyFont="1" applyFill="1" applyBorder="1" applyAlignment="1" applyProtection="1">
      <alignment wrapText="1"/>
    </xf>
    <xf numFmtId="0" fontId="53" fillId="0" borderId="1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29" fillId="0" borderId="1" xfId="0" applyNumberFormat="1" applyFont="1" applyFill="1" applyBorder="1" applyAlignment="1" applyProtection="1">
      <alignment horizontal="center" vertical="top"/>
    </xf>
    <xf numFmtId="0" fontId="11" fillId="0" borderId="2" xfId="0" applyNumberFormat="1" applyFont="1" applyFill="1" applyBorder="1" applyAlignment="1" applyProtection="1">
      <alignment horizontal="left" vertical="top" wrapText="1"/>
    </xf>
    <xf numFmtId="0" fontId="29" fillId="0" borderId="5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/>
    </xf>
    <xf numFmtId="0" fontId="25" fillId="0" borderId="10" xfId="0" applyNumberFormat="1" applyFont="1" applyFill="1" applyBorder="1" applyAlignment="1" applyProtection="1">
      <alignment vertical="top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vertical="top"/>
    </xf>
    <xf numFmtId="0" fontId="16" fillId="0" borderId="10" xfId="0" applyNumberFormat="1" applyFont="1" applyFill="1" applyBorder="1" applyAlignment="1" applyProtection="1">
      <alignment vertical="top"/>
    </xf>
    <xf numFmtId="0" fontId="31" fillId="0" borderId="5" xfId="0" applyNumberFormat="1" applyFont="1" applyFill="1" applyBorder="1" applyAlignment="1" applyProtection="1">
      <alignment horizontal="center" vertical="top"/>
    </xf>
    <xf numFmtId="0" fontId="30" fillId="0" borderId="1" xfId="0" applyNumberFormat="1" applyFont="1" applyFill="1" applyBorder="1" applyAlignment="1" applyProtection="1">
      <alignment horizontal="center" vertical="top"/>
    </xf>
    <xf numFmtId="0" fontId="15" fillId="0" borderId="0" xfId="0" applyNumberFormat="1" applyFont="1" applyFill="1" applyBorder="1" applyAlignment="1" applyProtection="1">
      <alignment vertical="top"/>
    </xf>
    <xf numFmtId="0" fontId="43" fillId="0" borderId="1" xfId="0" applyFont="1" applyFill="1" applyBorder="1" applyAlignment="1">
      <alignment horizontal="center" vertical="center" wrapText="1"/>
    </xf>
    <xf numFmtId="0" fontId="46" fillId="0" borderId="1" xfId="0" applyNumberFormat="1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29" fillId="0" borderId="1" xfId="0" applyFont="1" applyFill="1" applyBorder="1" applyAlignment="1">
      <alignment horizontal="right" vertical="center" wrapText="1"/>
    </xf>
    <xf numFmtId="2" fontId="29" fillId="0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0" fontId="17" fillId="0" borderId="1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vertical="top"/>
    </xf>
    <xf numFmtId="0" fontId="43" fillId="0" borderId="3" xfId="0" applyFont="1" applyFill="1" applyBorder="1" applyAlignment="1">
      <alignment horizontal="right" vertical="center" wrapText="1"/>
    </xf>
    <xf numFmtId="0" fontId="17" fillId="0" borderId="5" xfId="0" applyNumberFormat="1" applyFont="1" applyFill="1" applyBorder="1" applyAlignment="1" applyProtection="1">
      <alignment horizontal="left" vertical="top" wrapText="1"/>
    </xf>
    <xf numFmtId="0" fontId="16" fillId="0" borderId="11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vertical="top"/>
    </xf>
    <xf numFmtId="0" fontId="17" fillId="0" borderId="2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horizontal="center" vertical="top"/>
    </xf>
    <xf numFmtId="0" fontId="1" fillId="2" borderId="0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2" fontId="39" fillId="0" borderId="1" xfId="0" applyNumberFormat="1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left" vertical="top"/>
    </xf>
    <xf numFmtId="0" fontId="18" fillId="0" borderId="0" xfId="0" applyNumberFormat="1" applyFont="1" applyFill="1" applyBorder="1" applyAlignment="1" applyProtection="1">
      <alignment vertical="top"/>
    </xf>
    <xf numFmtId="0" fontId="39" fillId="0" borderId="3" xfId="0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/>
    <xf numFmtId="0" fontId="12" fillId="0" borderId="1" xfId="0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36" fillId="0" borderId="16" xfId="0" applyNumberFormat="1" applyFont="1" applyFill="1" applyBorder="1" applyAlignment="1" applyProtection="1">
      <alignment horizontal="center" vertical="center"/>
    </xf>
    <xf numFmtId="0" fontId="32" fillId="0" borderId="1" xfId="0" applyNumberFormat="1" applyFont="1" applyFill="1" applyBorder="1" applyAlignment="1" applyProtection="1">
      <alignment horizontal="center" vertical="center" wrapText="1"/>
    </xf>
    <xf numFmtId="0" fontId="37" fillId="0" borderId="7" xfId="0" applyNumberFormat="1" applyFont="1" applyFill="1" applyBorder="1" applyAlignment="1" applyProtection="1">
      <alignment horizontal="center" vertical="center"/>
    </xf>
    <xf numFmtId="0" fontId="37" fillId="0" borderId="16" xfId="0" applyNumberFormat="1" applyFont="1" applyFill="1" applyBorder="1" applyAlignment="1" applyProtection="1">
      <alignment horizontal="center" vertical="center"/>
    </xf>
    <xf numFmtId="9" fontId="37" fillId="0" borderId="1" xfId="0" applyNumberFormat="1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41" fillId="0" borderId="16" xfId="0" applyNumberFormat="1" applyFont="1" applyFill="1" applyBorder="1" applyAlignment="1" applyProtection="1">
      <alignment horizontal="center" vertical="center"/>
    </xf>
    <xf numFmtId="0" fontId="39" fillId="0" borderId="1" xfId="0" applyNumberFormat="1" applyFont="1" applyFill="1" applyBorder="1" applyAlignment="1" applyProtection="1">
      <alignment horizontal="center" vertical="center" wrapText="1"/>
    </xf>
    <xf numFmtId="0" fontId="27" fillId="0" borderId="18" xfId="0" applyNumberFormat="1" applyFont="1" applyFill="1" applyBorder="1" applyAlignment="1" applyProtection="1">
      <alignment horizontal="center" vertical="center"/>
    </xf>
    <xf numFmtId="0" fontId="27" fillId="0" borderId="6" xfId="0" applyNumberFormat="1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9" fillId="0" borderId="1" xfId="1" applyNumberFormat="1" applyFont="1" applyFill="1" applyBorder="1" applyAlignment="1" applyProtection="1">
      <alignment horizontal="center" vertical="center"/>
    </xf>
    <xf numFmtId="9" fontId="29" fillId="0" borderId="1" xfId="1" applyNumberFormat="1" applyFont="1" applyFill="1" applyBorder="1" applyAlignment="1" applyProtection="1">
      <alignment horizontal="center" vertical="center"/>
    </xf>
    <xf numFmtId="0" fontId="29" fillId="0" borderId="21" xfId="0" applyNumberFormat="1" applyFont="1" applyFill="1" applyBorder="1" applyAlignment="1" applyProtection="1">
      <alignment horizontal="center" vertical="center"/>
    </xf>
    <xf numFmtId="0" fontId="29" fillId="0" borderId="3" xfId="0" applyNumberFormat="1" applyFont="1" applyFill="1" applyBorder="1" applyAlignment="1" applyProtection="1">
      <alignment horizontal="center" vertical="center"/>
    </xf>
    <xf numFmtId="0" fontId="29" fillId="0" borderId="22" xfId="0" applyNumberFormat="1" applyFont="1" applyFill="1" applyBorder="1" applyAlignment="1" applyProtection="1">
      <alignment horizontal="center" vertical="center"/>
    </xf>
    <xf numFmtId="0" fontId="38" fillId="0" borderId="1" xfId="0" applyNumberFormat="1" applyFont="1" applyFill="1" applyBorder="1" applyAlignment="1" applyProtection="1">
      <alignment horizontal="center" vertical="center"/>
    </xf>
    <xf numFmtId="0" fontId="39" fillId="0" borderId="1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vertical="top"/>
    </xf>
    <xf numFmtId="0" fontId="2" fillId="0" borderId="2" xfId="0" applyNumberFormat="1" applyFont="1" applyFill="1" applyBorder="1" applyAlignment="1" applyProtection="1">
      <alignment vertical="top"/>
    </xf>
    <xf numFmtId="0" fontId="34" fillId="0" borderId="17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top"/>
    </xf>
    <xf numFmtId="0" fontId="14" fillId="0" borderId="18" xfId="0" applyNumberFormat="1" applyFont="1" applyFill="1" applyBorder="1" applyAlignment="1" applyProtection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48" fillId="0" borderId="1" xfId="0" applyNumberFormat="1" applyFont="1" applyFill="1" applyBorder="1" applyAlignment="1" applyProtection="1">
      <alignment horizontal="center" vertical="center"/>
    </xf>
    <xf numFmtId="0" fontId="33" fillId="0" borderId="20" xfId="0" applyNumberFormat="1" applyFont="1" applyFill="1" applyBorder="1" applyAlignment="1" applyProtection="1">
      <alignment horizontal="center" vertical="center"/>
    </xf>
    <xf numFmtId="0" fontId="40" fillId="0" borderId="1" xfId="0" applyNumberFormat="1" applyFont="1" applyFill="1" applyBorder="1" applyAlignment="1" applyProtection="1">
      <alignment horizontal="center" vertical="center" wrapText="1"/>
    </xf>
    <xf numFmtId="0" fontId="33" fillId="0" borderId="19" xfId="0" applyNumberFormat="1" applyFont="1" applyFill="1" applyBorder="1" applyAlignment="1" applyProtection="1">
      <alignment horizontal="center" vertical="center"/>
    </xf>
    <xf numFmtId="0" fontId="33" fillId="0" borderId="17" xfId="0" applyNumberFormat="1" applyFont="1" applyFill="1" applyBorder="1" applyAlignment="1" applyProtection="1">
      <alignment horizontal="center" vertical="center"/>
    </xf>
    <xf numFmtId="0" fontId="49" fillId="0" borderId="1" xfId="0" applyNumberFormat="1" applyFont="1" applyFill="1" applyBorder="1" applyAlignment="1" applyProtection="1">
      <alignment horizontal="center" vertical="center" wrapText="1"/>
    </xf>
    <xf numFmtId="0" fontId="45" fillId="0" borderId="5" xfId="0" applyNumberFormat="1" applyFont="1" applyFill="1" applyBorder="1" applyAlignment="1" applyProtection="1">
      <alignment horizontal="center" vertical="center"/>
    </xf>
    <xf numFmtId="0" fontId="21" fillId="0" borderId="6" xfId="0" applyNumberFormat="1" applyFont="1" applyFill="1" applyBorder="1" applyAlignment="1" applyProtection="1">
      <alignment horizontal="center" vertical="center" wrapText="1"/>
    </xf>
    <xf numFmtId="0" fontId="21" fillId="0" borderId="6" xfId="0" applyNumberFormat="1" applyFont="1" applyFill="1" applyBorder="1" applyAlignment="1" applyProtection="1">
      <alignment horizontal="center" vertical="center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13" fillId="0" borderId="1" xfId="0" applyNumberFormat="1" applyFont="1" applyFill="1" applyBorder="1" applyAlignment="1" applyProtection="1">
      <alignment horizontal="left" vertical="top" wrapText="1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21" fillId="0" borderId="7" xfId="0" applyNumberFormat="1" applyFont="1" applyFill="1" applyBorder="1" applyAlignment="1" applyProtection="1">
      <alignment horizontal="center" vertical="center"/>
    </xf>
    <xf numFmtId="0" fontId="21" fillId="0" borderId="12" xfId="0" applyNumberFormat="1" applyFont="1" applyFill="1" applyBorder="1" applyAlignment="1" applyProtection="1">
      <alignment horizontal="center" vertical="center"/>
    </xf>
    <xf numFmtId="0" fontId="21" fillId="0" borderId="13" xfId="0" applyNumberFormat="1" applyFont="1" applyFill="1" applyBorder="1" applyAlignment="1" applyProtection="1">
      <alignment horizontal="center" vertical="center"/>
    </xf>
    <xf numFmtId="0" fontId="19" fillId="0" borderId="9" xfId="0" applyNumberFormat="1" applyFont="1" applyFill="1" applyBorder="1" applyAlignment="1" applyProtection="1">
      <alignment horizontal="right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53" fillId="0" borderId="5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7" fillId="0" borderId="5" xfId="0" applyNumberFormat="1" applyFont="1" applyFill="1" applyBorder="1" applyAlignment="1" applyProtection="1">
      <alignment horizontal="center" vertical="center" textRotation="90" wrapText="1"/>
    </xf>
    <xf numFmtId="0" fontId="7" fillId="0" borderId="3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NumberFormat="1" applyFont="1" applyFill="1" applyBorder="1" applyAlignment="1" applyProtection="1">
      <alignment horizontal="center" vertical="top" wrapText="1" shrinkToFit="1"/>
    </xf>
    <xf numFmtId="0" fontId="2" fillId="0" borderId="0" xfId="0" applyNumberFormat="1" applyFont="1" applyFill="1" applyBorder="1" applyAlignment="1" applyProtection="1">
      <alignment horizontal="center" vertical="top" wrapText="1" shrinkToFit="1"/>
    </xf>
    <xf numFmtId="0" fontId="9" fillId="0" borderId="0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12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textRotation="90" wrapText="1"/>
    </xf>
    <xf numFmtId="0" fontId="4" fillId="0" borderId="3" xfId="0" applyNumberFormat="1" applyFont="1" applyFill="1" applyBorder="1" applyAlignment="1" applyProtection="1">
      <alignment horizontal="center" vertical="center" textRotation="90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textRotation="90"/>
    </xf>
    <xf numFmtId="0" fontId="10" fillId="0" borderId="3" xfId="0" applyNumberFormat="1" applyFont="1" applyFill="1" applyBorder="1" applyAlignment="1" applyProtection="1">
      <alignment horizontal="center" vertical="center" textRotation="90"/>
    </xf>
    <xf numFmtId="0" fontId="4" fillId="0" borderId="5" xfId="0" applyNumberFormat="1" applyFont="1" applyFill="1" applyBorder="1" applyAlignment="1" applyProtection="1">
      <alignment horizontal="center" vertical="center" textRotation="90"/>
    </xf>
    <xf numFmtId="0" fontId="4" fillId="0" borderId="3" xfId="0" applyNumberFormat="1" applyFont="1" applyFill="1" applyBorder="1" applyAlignment="1" applyProtection="1">
      <alignment horizontal="center" vertical="center" textRotation="90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top"/>
    </xf>
    <xf numFmtId="0" fontId="4" fillId="0" borderId="10" xfId="0" applyNumberFormat="1" applyFont="1" applyFill="1" applyBorder="1" applyAlignment="1" applyProtection="1">
      <alignment horizontal="center" vertical="top"/>
    </xf>
    <xf numFmtId="0" fontId="10" fillId="0" borderId="5" xfId="0" applyNumberFormat="1" applyFont="1" applyFill="1" applyBorder="1" applyAlignment="1" applyProtection="1">
      <alignment horizontal="center" vertical="center" textRotation="90" wrapText="1"/>
    </xf>
    <xf numFmtId="0" fontId="10" fillId="0" borderId="3" xfId="0" applyNumberFormat="1" applyFont="1" applyFill="1" applyBorder="1" applyAlignment="1" applyProtection="1">
      <alignment horizontal="center" vertical="center" textRotation="90" wrapText="1"/>
    </xf>
    <xf numFmtId="0" fontId="4" fillId="0" borderId="17" xfId="0" applyNumberFormat="1" applyFont="1" applyFill="1" applyBorder="1" applyAlignment="1" applyProtection="1">
      <alignment horizontal="center" vertical="center" textRotation="90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3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left" vertical="top" indent="2"/>
    </xf>
    <xf numFmtId="0" fontId="4" fillId="0" borderId="10" xfId="0" applyNumberFormat="1" applyFont="1" applyFill="1" applyBorder="1" applyAlignment="1" applyProtection="1">
      <alignment horizontal="left" vertical="top" indent="2"/>
    </xf>
    <xf numFmtId="0" fontId="4" fillId="0" borderId="17" xfId="0" applyNumberFormat="1" applyFont="1" applyFill="1" applyBorder="1" applyAlignment="1" applyProtection="1">
      <alignment horizontal="center" vertical="center" textRotation="90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top" indent="6"/>
    </xf>
    <xf numFmtId="0" fontId="4" fillId="0" borderId="23" xfId="0" applyNumberFormat="1" applyFont="1" applyFill="1" applyBorder="1" applyAlignment="1" applyProtection="1">
      <alignment horizontal="left" vertical="top" indent="6"/>
    </xf>
    <xf numFmtId="0" fontId="4" fillId="0" borderId="10" xfId="0" applyNumberFormat="1" applyFont="1" applyFill="1" applyBorder="1" applyAlignment="1" applyProtection="1">
      <alignment horizontal="left" vertical="top" indent="6"/>
    </xf>
    <xf numFmtId="0" fontId="4" fillId="0" borderId="11" xfId="0" applyNumberFormat="1" applyFont="1" applyFill="1" applyBorder="1" applyAlignment="1" applyProtection="1">
      <alignment horizontal="left" vertical="top" indent="6"/>
    </xf>
    <xf numFmtId="0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26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top" indent="1"/>
    </xf>
    <xf numFmtId="0" fontId="4" fillId="0" borderId="10" xfId="0" applyNumberFormat="1" applyFont="1" applyFill="1" applyBorder="1" applyAlignment="1" applyProtection="1">
      <alignment horizontal="left" vertical="top" inden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27" xfId="0" applyNumberFormat="1" applyFont="1" applyFill="1" applyBorder="1" applyAlignment="1" applyProtection="1">
      <alignment horizontal="center" vertical="center" wrapText="1"/>
    </xf>
    <xf numFmtId="0" fontId="6" fillId="0" borderId="24" xfId="0" applyNumberFormat="1" applyFont="1" applyFill="1" applyBorder="1" applyAlignment="1" applyProtection="1">
      <alignment horizontal="center" vertical="center" wrapText="1"/>
    </xf>
    <xf numFmtId="0" fontId="6" fillId="0" borderId="25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26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26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vertical="center"/>
    </xf>
    <xf numFmtId="0" fontId="10" fillId="0" borderId="10" xfId="0" applyNumberFormat="1" applyFont="1" applyFill="1" applyBorder="1" applyAlignment="1" applyProtection="1">
      <alignment vertical="center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textRotation="90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top" indent="5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27" xfId="0" applyNumberFormat="1" applyFont="1" applyFill="1" applyBorder="1" applyAlignment="1" applyProtection="1">
      <alignment horizontal="center" vertical="center" wrapText="1"/>
    </xf>
    <xf numFmtId="0" fontId="10" fillId="0" borderId="25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52" fillId="0" borderId="1" xfId="0" applyNumberFormat="1" applyFont="1" applyFill="1" applyBorder="1" applyAlignment="1" applyProtection="1">
      <alignment horizontal="center" vertical="center" textRotation="90" wrapText="1"/>
    </xf>
    <xf numFmtId="0" fontId="10" fillId="0" borderId="1" xfId="0" applyNumberFormat="1" applyFont="1" applyFill="1" applyBorder="1" applyAlignment="1" applyProtection="1">
      <alignment horizontal="center" vertical="top"/>
    </xf>
    <xf numFmtId="0" fontId="10" fillId="0" borderId="5" xfId="0" applyNumberFormat="1" applyFont="1" applyFill="1" applyBorder="1" applyAlignment="1" applyProtection="1">
      <alignment horizontal="left" vertical="center" textRotation="90"/>
    </xf>
    <xf numFmtId="0" fontId="10" fillId="0" borderId="3" xfId="0" applyNumberFormat="1" applyFont="1" applyFill="1" applyBorder="1" applyAlignment="1" applyProtection="1">
      <alignment horizontal="left" vertical="center" textRotation="90"/>
    </xf>
    <xf numFmtId="0" fontId="10" fillId="0" borderId="17" xfId="0" applyNumberFormat="1" applyFont="1" applyFill="1" applyBorder="1" applyAlignment="1" applyProtection="1">
      <alignment horizontal="center" vertical="center" textRotation="90" wrapText="1"/>
    </xf>
    <xf numFmtId="0" fontId="52" fillId="0" borderId="5" xfId="0" applyNumberFormat="1" applyFont="1" applyFill="1" applyBorder="1" applyAlignment="1" applyProtection="1">
      <alignment horizontal="center" vertical="center" textRotation="90" wrapText="1"/>
    </xf>
    <xf numFmtId="0" fontId="52" fillId="0" borderId="3" xfId="0" applyNumberFormat="1" applyFont="1" applyFill="1" applyBorder="1" applyAlignment="1" applyProtection="1">
      <alignment horizontal="center" vertical="center" textRotation="90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top"/>
    </xf>
    <xf numFmtId="0" fontId="6" fillId="0" borderId="23" xfId="0" applyNumberFormat="1" applyFont="1" applyFill="1" applyBorder="1" applyAlignment="1" applyProtection="1">
      <alignment horizontal="center" vertical="top"/>
    </xf>
    <xf numFmtId="0" fontId="6" fillId="0" borderId="10" xfId="0" applyNumberFormat="1" applyFont="1" applyFill="1" applyBorder="1" applyAlignment="1" applyProtection="1">
      <alignment horizontal="center" vertical="top"/>
    </xf>
    <xf numFmtId="0" fontId="8" fillId="0" borderId="2" xfId="0" applyNumberFormat="1" applyFont="1" applyFill="1" applyBorder="1" applyAlignment="1" applyProtection="1">
      <alignment horizontal="center" vertical="top"/>
    </xf>
    <xf numFmtId="0" fontId="8" fillId="0" borderId="23" xfId="0" applyNumberFormat="1" applyFont="1" applyFill="1" applyBorder="1" applyAlignment="1" applyProtection="1">
      <alignment horizontal="center" vertical="top"/>
    </xf>
    <xf numFmtId="0" fontId="8" fillId="0" borderId="10" xfId="0" applyNumberFormat="1" applyFont="1" applyFill="1" applyBorder="1" applyAlignment="1" applyProtection="1">
      <alignment horizontal="center" vertical="top"/>
    </xf>
    <xf numFmtId="0" fontId="52" fillId="0" borderId="17" xfId="0" applyNumberFormat="1" applyFont="1" applyFill="1" applyBorder="1" applyAlignment="1" applyProtection="1">
      <alignment horizontal="center" vertical="center" textRotation="90" wrapText="1"/>
    </xf>
    <xf numFmtId="0" fontId="7" fillId="0" borderId="17" xfId="0" applyNumberFormat="1" applyFont="1" applyFill="1" applyBorder="1" applyAlignment="1" applyProtection="1">
      <alignment horizontal="center" vertical="center" textRotation="90" wrapText="1"/>
    </xf>
  </cellXfs>
  <cellStyles count="2">
    <cellStyle name="Normal_Sheet6" xfId="1"/>
    <cellStyle name="Обычный" xfId="0" builtinId="0"/>
  </cellStyles>
  <dxfs count="0"/>
  <tableStyles count="0" defaultTableStyle="TableStyleMedium2" defaultPivotStyle="PivotStyleLight16"/>
  <colors>
    <mruColors>
      <color rgb="FFFF00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31" zoomScale="130" zoomScaleNormal="130" workbookViewId="0">
      <selection activeCell="O56" sqref="O56"/>
    </sheetView>
  </sheetViews>
  <sheetFormatPr defaultRowHeight="12.75" x14ac:dyDescent="0.2"/>
  <cols>
    <col min="1" max="1" width="35.5703125" customWidth="1"/>
    <col min="2" max="2" width="6.28515625" customWidth="1"/>
    <col min="3" max="3" width="4.5703125" customWidth="1"/>
    <col min="4" max="4" width="6" customWidth="1"/>
    <col min="5" max="5" width="5.85546875" customWidth="1"/>
    <col min="6" max="6" width="4.5703125" customWidth="1"/>
    <col min="7" max="7" width="5.7109375" customWidth="1"/>
    <col min="8" max="8" width="6.85546875" customWidth="1"/>
    <col min="9" max="9" width="10.85546875" customWidth="1"/>
    <col min="10" max="10" width="6.7109375" customWidth="1"/>
    <col min="11" max="12" width="5.28515625" customWidth="1"/>
    <col min="13" max="13" width="5.7109375" customWidth="1"/>
    <col min="14" max="14" width="5.140625" customWidth="1"/>
    <col min="15" max="15" width="6.42578125" customWidth="1"/>
    <col min="16" max="16" width="4.42578125" customWidth="1"/>
  </cols>
  <sheetData>
    <row r="1" spans="1:16" ht="14.25" x14ac:dyDescent="0.2">
      <c r="A1" s="1" t="s">
        <v>0</v>
      </c>
      <c r="F1" s="181"/>
      <c r="G1" s="182"/>
      <c r="H1" s="182"/>
      <c r="I1" s="182"/>
      <c r="J1" s="182"/>
      <c r="K1" s="182"/>
    </row>
    <row r="2" spans="1:16" x14ac:dyDescent="0.2">
      <c r="G2" s="24"/>
    </row>
    <row r="3" spans="1:16" ht="15" x14ac:dyDescent="0.2">
      <c r="A3" s="1" t="s">
        <v>83</v>
      </c>
      <c r="G3" s="24"/>
      <c r="P3" s="25"/>
    </row>
    <row r="4" spans="1:16" x14ac:dyDescent="0.2">
      <c r="A4" s="185" t="s">
        <v>84</v>
      </c>
      <c r="B4" s="186"/>
      <c r="G4" s="24"/>
      <c r="H4" s="24"/>
      <c r="I4" s="24"/>
      <c r="J4" s="24"/>
      <c r="K4" s="24"/>
      <c r="L4" s="24"/>
      <c r="M4" s="24"/>
      <c r="N4" s="24"/>
    </row>
    <row r="5" spans="1:16" ht="14.25" x14ac:dyDescent="0.2">
      <c r="A5" s="1"/>
    </row>
    <row r="6" spans="1:16" x14ac:dyDescent="0.2">
      <c r="A6" s="2"/>
    </row>
    <row r="8" spans="1:16" ht="18" x14ac:dyDescent="0.2">
      <c r="A8" s="3" t="s">
        <v>142</v>
      </c>
      <c r="B8" s="187" t="s">
        <v>1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</row>
    <row r="9" spans="1:16" x14ac:dyDescent="0.2">
      <c r="D9" s="188" t="s">
        <v>143</v>
      </c>
      <c r="E9" s="188"/>
      <c r="F9" s="188"/>
      <c r="G9" s="188"/>
      <c r="H9" s="188"/>
      <c r="I9" s="188"/>
      <c r="J9" s="188"/>
    </row>
    <row r="10" spans="1:16" x14ac:dyDescent="0.2">
      <c r="A10" s="3"/>
    </row>
    <row r="11" spans="1:16" ht="24" customHeight="1" x14ac:dyDescent="0.2">
      <c r="A11" s="195" t="s">
        <v>2</v>
      </c>
      <c r="B11" s="198" t="s">
        <v>3</v>
      </c>
      <c r="C11" s="199"/>
      <c r="D11" s="199"/>
      <c r="E11" s="199"/>
      <c r="F11" s="199"/>
      <c r="G11" s="199"/>
      <c r="H11" s="199"/>
      <c r="I11" s="199"/>
      <c r="J11" s="192" t="s">
        <v>4</v>
      </c>
      <c r="K11" s="193"/>
      <c r="L11" s="193"/>
      <c r="M11" s="193"/>
      <c r="N11" s="193"/>
      <c r="O11" s="193"/>
      <c r="P11" s="194"/>
    </row>
    <row r="12" spans="1:16" ht="37.5" customHeight="1" x14ac:dyDescent="0.2">
      <c r="A12" s="196"/>
      <c r="B12" s="200" t="s">
        <v>5</v>
      </c>
      <c r="C12" s="202" t="s">
        <v>6</v>
      </c>
      <c r="D12" s="203"/>
      <c r="E12" s="203"/>
      <c r="F12" s="204"/>
      <c r="G12" s="192" t="s">
        <v>7</v>
      </c>
      <c r="H12" s="194"/>
      <c r="I12" s="183" t="s">
        <v>89</v>
      </c>
      <c r="J12" s="183" t="s">
        <v>8</v>
      </c>
      <c r="K12" s="183" t="s">
        <v>9</v>
      </c>
      <c r="L12" s="183" t="s">
        <v>10</v>
      </c>
      <c r="M12" s="183" t="s">
        <v>11</v>
      </c>
      <c r="N12" s="183" t="s">
        <v>12</v>
      </c>
      <c r="O12" s="183" t="s">
        <v>13</v>
      </c>
      <c r="P12" s="183" t="s">
        <v>14</v>
      </c>
    </row>
    <row r="13" spans="1:16" ht="72" x14ac:dyDescent="0.2">
      <c r="A13" s="197"/>
      <c r="B13" s="201"/>
      <c r="C13" s="10" t="s">
        <v>15</v>
      </c>
      <c r="D13" s="10" t="s">
        <v>16</v>
      </c>
      <c r="E13" s="10" t="s">
        <v>17</v>
      </c>
      <c r="F13" s="10" t="s">
        <v>18</v>
      </c>
      <c r="G13" s="11" t="s">
        <v>19</v>
      </c>
      <c r="H13" s="10" t="s">
        <v>20</v>
      </c>
      <c r="I13" s="184"/>
      <c r="J13" s="184"/>
      <c r="K13" s="184"/>
      <c r="L13" s="184"/>
      <c r="M13" s="184"/>
      <c r="N13" s="184"/>
      <c r="O13" s="184"/>
      <c r="P13" s="184"/>
    </row>
    <row r="14" spans="1:16" x14ac:dyDescent="0.2">
      <c r="A14" s="4" t="s">
        <v>21</v>
      </c>
      <c r="B14" s="5">
        <v>1</v>
      </c>
      <c r="C14" s="6">
        <v>2</v>
      </c>
      <c r="D14" s="6">
        <v>3</v>
      </c>
      <c r="E14" s="7">
        <v>4</v>
      </c>
      <c r="F14" s="8">
        <v>5</v>
      </c>
      <c r="G14" s="6">
        <v>6</v>
      </c>
      <c r="H14" s="6">
        <v>7</v>
      </c>
      <c r="I14" s="6">
        <v>8</v>
      </c>
      <c r="J14" s="6">
        <v>9</v>
      </c>
      <c r="K14" s="6">
        <v>10</v>
      </c>
      <c r="L14" s="6">
        <v>11</v>
      </c>
      <c r="M14" s="6">
        <v>12</v>
      </c>
      <c r="N14" s="6">
        <v>13</v>
      </c>
      <c r="O14" s="6">
        <v>14</v>
      </c>
      <c r="P14" s="49" t="s">
        <v>146</v>
      </c>
    </row>
    <row r="15" spans="1:16" ht="24" x14ac:dyDescent="0.2">
      <c r="A15" s="28" t="s">
        <v>101</v>
      </c>
      <c r="B15" s="29">
        <v>1360</v>
      </c>
      <c r="C15" s="29">
        <v>248</v>
      </c>
      <c r="D15" s="29">
        <v>1115</v>
      </c>
      <c r="E15" s="29">
        <v>1120</v>
      </c>
      <c r="F15" s="29">
        <v>243</v>
      </c>
      <c r="G15" s="29">
        <v>149</v>
      </c>
      <c r="H15" s="29">
        <f t="shared" ref="H15:O15" si="0">H16+H17+H18</f>
        <v>16</v>
      </c>
      <c r="I15" s="29">
        <v>136458.79999999999</v>
      </c>
      <c r="J15" s="29">
        <v>37</v>
      </c>
      <c r="K15" s="29">
        <v>314</v>
      </c>
      <c r="L15" s="29">
        <v>652</v>
      </c>
      <c r="M15" s="29">
        <v>322</v>
      </c>
      <c r="N15" s="29">
        <v>32</v>
      </c>
      <c r="O15" s="29">
        <f t="shared" si="0"/>
        <v>2</v>
      </c>
      <c r="P15" s="29">
        <v>1</v>
      </c>
    </row>
    <row r="16" spans="1:16" x14ac:dyDescent="0.2">
      <c r="A16" s="9" t="s">
        <v>74</v>
      </c>
      <c r="B16" s="30">
        <v>1358</v>
      </c>
      <c r="C16" s="30">
        <v>247</v>
      </c>
      <c r="D16" s="30">
        <v>1111</v>
      </c>
      <c r="E16" s="30">
        <v>1117</v>
      </c>
      <c r="F16" s="30">
        <v>241</v>
      </c>
      <c r="G16" s="30">
        <v>146</v>
      </c>
      <c r="H16" s="30">
        <v>16</v>
      </c>
      <c r="I16" s="30">
        <v>120767</v>
      </c>
      <c r="J16" s="30">
        <v>37</v>
      </c>
      <c r="K16" s="30">
        <v>314</v>
      </c>
      <c r="L16" s="30">
        <v>652</v>
      </c>
      <c r="M16" s="30">
        <v>322</v>
      </c>
      <c r="N16" s="30">
        <v>31</v>
      </c>
      <c r="O16" s="30">
        <v>2</v>
      </c>
      <c r="P16" s="30">
        <v>0</v>
      </c>
    </row>
    <row r="17" spans="1:16" ht="24" x14ac:dyDescent="0.2">
      <c r="A17" s="9" t="s">
        <v>75</v>
      </c>
      <c r="B17" s="27">
        <v>1</v>
      </c>
      <c r="C17" s="27">
        <v>1</v>
      </c>
      <c r="D17" s="27">
        <v>1</v>
      </c>
      <c r="E17" s="27">
        <v>1</v>
      </c>
      <c r="F17" s="27">
        <v>1</v>
      </c>
      <c r="G17" s="27">
        <v>1</v>
      </c>
      <c r="H17" s="27">
        <v>0</v>
      </c>
      <c r="I17" s="27">
        <v>14530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1</v>
      </c>
    </row>
    <row r="18" spans="1:16" ht="24" x14ac:dyDescent="0.2">
      <c r="A18" s="9" t="s">
        <v>76</v>
      </c>
      <c r="B18" s="47">
        <v>1</v>
      </c>
      <c r="C18" s="27">
        <v>0</v>
      </c>
      <c r="D18" s="27">
        <v>3</v>
      </c>
      <c r="E18" s="27">
        <v>2</v>
      </c>
      <c r="F18" s="27">
        <v>1</v>
      </c>
      <c r="G18" s="27">
        <v>2</v>
      </c>
      <c r="H18" s="27">
        <v>0</v>
      </c>
      <c r="I18" s="27">
        <v>1161.8</v>
      </c>
      <c r="J18" s="27">
        <v>0</v>
      </c>
      <c r="K18" s="27">
        <v>0</v>
      </c>
      <c r="L18" s="27">
        <v>0</v>
      </c>
      <c r="M18" s="27">
        <v>0</v>
      </c>
      <c r="N18" s="27">
        <v>1</v>
      </c>
      <c r="O18" s="27">
        <v>0</v>
      </c>
      <c r="P18" s="27">
        <v>0</v>
      </c>
    </row>
    <row r="19" spans="1:16" s="115" customFormat="1" ht="24" x14ac:dyDescent="0.2">
      <c r="A19" s="28" t="s">
        <v>131</v>
      </c>
      <c r="B19" s="29">
        <f>B20+B21+B22+B23</f>
        <v>1357</v>
      </c>
      <c r="C19" s="29">
        <f t="shared" ref="C19:P19" si="1">C20+C21+C22+C23</f>
        <v>158</v>
      </c>
      <c r="D19" s="29">
        <f t="shared" si="1"/>
        <v>1199</v>
      </c>
      <c r="E19" s="29">
        <f t="shared" si="1"/>
        <v>1351</v>
      </c>
      <c r="F19" s="29">
        <f t="shared" si="1"/>
        <v>6</v>
      </c>
      <c r="G19" s="29">
        <f t="shared" si="1"/>
        <v>436</v>
      </c>
      <c r="H19" s="29">
        <f t="shared" si="1"/>
        <v>10</v>
      </c>
      <c r="I19" s="29">
        <f t="shared" si="1"/>
        <v>102266.5</v>
      </c>
      <c r="J19" s="29">
        <f t="shared" si="1"/>
        <v>25</v>
      </c>
      <c r="K19" s="29">
        <f t="shared" si="1"/>
        <v>124</v>
      </c>
      <c r="L19" s="29">
        <f t="shared" si="1"/>
        <v>396</v>
      </c>
      <c r="M19" s="29">
        <f t="shared" si="1"/>
        <v>801</v>
      </c>
      <c r="N19" s="29">
        <f t="shared" si="1"/>
        <v>6</v>
      </c>
      <c r="O19" s="29">
        <f t="shared" si="1"/>
        <v>3</v>
      </c>
      <c r="P19" s="29">
        <f t="shared" si="1"/>
        <v>2</v>
      </c>
    </row>
    <row r="20" spans="1:16" s="45" customFormat="1" ht="17.25" customHeight="1" x14ac:dyDescent="0.2">
      <c r="A20" s="113" t="s">
        <v>79</v>
      </c>
      <c r="B20" s="102">
        <v>19</v>
      </c>
      <c r="C20" s="102">
        <v>4</v>
      </c>
      <c r="D20" s="102">
        <v>15</v>
      </c>
      <c r="E20" s="102">
        <v>18</v>
      </c>
      <c r="F20" s="30">
        <v>1</v>
      </c>
      <c r="G20" s="102">
        <v>2</v>
      </c>
      <c r="H20" s="114">
        <v>0</v>
      </c>
      <c r="I20" s="30">
        <v>26311</v>
      </c>
      <c r="J20" s="30">
        <v>0</v>
      </c>
      <c r="K20" s="30">
        <v>0</v>
      </c>
      <c r="L20" s="102">
        <v>0</v>
      </c>
      <c r="M20" s="102">
        <v>8</v>
      </c>
      <c r="N20" s="102">
        <v>6</v>
      </c>
      <c r="O20" s="102">
        <v>3</v>
      </c>
      <c r="P20" s="102">
        <v>2</v>
      </c>
    </row>
    <row r="21" spans="1:16" s="115" customFormat="1" ht="24" x14ac:dyDescent="0.2">
      <c r="A21" s="9" t="s">
        <v>78</v>
      </c>
      <c r="B21" s="102">
        <v>29</v>
      </c>
      <c r="C21" s="102">
        <v>7</v>
      </c>
      <c r="D21" s="102">
        <v>22</v>
      </c>
      <c r="E21" s="102">
        <v>29</v>
      </c>
      <c r="F21" s="30">
        <v>0</v>
      </c>
      <c r="G21" s="102">
        <v>9</v>
      </c>
      <c r="H21" s="30">
        <v>0</v>
      </c>
      <c r="I21" s="30">
        <v>5568</v>
      </c>
      <c r="J21" s="102">
        <v>0</v>
      </c>
      <c r="K21" s="102">
        <v>0</v>
      </c>
      <c r="L21" s="102">
        <v>6</v>
      </c>
      <c r="M21" s="102">
        <v>23</v>
      </c>
      <c r="N21" s="102">
        <v>0</v>
      </c>
      <c r="O21" s="102">
        <v>0</v>
      </c>
      <c r="P21" s="102">
        <v>0</v>
      </c>
    </row>
    <row r="22" spans="1:16" s="45" customFormat="1" ht="32.25" customHeight="1" x14ac:dyDescent="0.2">
      <c r="A22" s="9" t="s">
        <v>104</v>
      </c>
      <c r="B22" s="102"/>
      <c r="C22" s="102"/>
      <c r="D22" s="102"/>
      <c r="E22" s="102"/>
      <c r="F22" s="30"/>
      <c r="G22" s="102"/>
      <c r="H22" s="30"/>
      <c r="I22" s="30"/>
      <c r="J22" s="102"/>
      <c r="K22" s="102"/>
      <c r="L22" s="102"/>
      <c r="M22" s="102"/>
      <c r="N22" s="102"/>
      <c r="O22" s="102"/>
      <c r="P22" s="102"/>
    </row>
    <row r="23" spans="1:16" s="45" customFormat="1" ht="24" x14ac:dyDescent="0.2">
      <c r="A23" s="9" t="s">
        <v>105</v>
      </c>
      <c r="B23" s="122">
        <v>1309</v>
      </c>
      <c r="C23" s="122">
        <v>147</v>
      </c>
      <c r="D23" s="122">
        <v>1162</v>
      </c>
      <c r="E23" s="122">
        <v>1304</v>
      </c>
      <c r="F23" s="122">
        <v>5</v>
      </c>
      <c r="G23" s="122">
        <v>425</v>
      </c>
      <c r="H23" s="122">
        <v>10</v>
      </c>
      <c r="I23" s="123">
        <v>70387.5</v>
      </c>
      <c r="J23" s="122">
        <v>25</v>
      </c>
      <c r="K23" s="122">
        <v>124</v>
      </c>
      <c r="L23" s="122">
        <v>390</v>
      </c>
      <c r="M23" s="122">
        <v>770</v>
      </c>
      <c r="N23" s="122">
        <v>0</v>
      </c>
      <c r="O23" s="122">
        <v>0</v>
      </c>
      <c r="P23" s="122">
        <v>0</v>
      </c>
    </row>
    <row r="24" spans="1:16" s="45" customFormat="1" ht="25.5" x14ac:dyDescent="0.2">
      <c r="A24" s="103" t="s">
        <v>106</v>
      </c>
      <c r="B24" s="29">
        <v>1</v>
      </c>
      <c r="C24" s="29">
        <v>1</v>
      </c>
      <c r="D24" s="29">
        <v>0</v>
      </c>
      <c r="E24" s="29">
        <v>1</v>
      </c>
      <c r="F24" s="29">
        <v>0</v>
      </c>
      <c r="G24" s="29">
        <v>0</v>
      </c>
      <c r="H24" s="29">
        <v>0</v>
      </c>
      <c r="I24" s="29">
        <v>4662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1</v>
      </c>
    </row>
    <row r="25" spans="1:16" s="95" customFormat="1" ht="33.75" customHeight="1" x14ac:dyDescent="0.2">
      <c r="A25" s="28" t="s">
        <v>123</v>
      </c>
      <c r="B25" s="29">
        <f>B29+B30+B31+B32</f>
        <v>18</v>
      </c>
      <c r="C25" s="29">
        <f>C29+C30+C31+C32</f>
        <v>8</v>
      </c>
      <c r="D25" s="29">
        <f>D29+D30+D31+D32</f>
        <v>10</v>
      </c>
      <c r="E25" s="29">
        <f>E29+E30+E31+E32</f>
        <v>18</v>
      </c>
      <c r="F25" s="29">
        <f>F29+F30+F31+F32</f>
        <v>0</v>
      </c>
      <c r="G25" s="29">
        <f t="shared" ref="G25:P25" si="2">G29+G30+G31+G32</f>
        <v>8</v>
      </c>
      <c r="H25" s="29">
        <f t="shared" si="2"/>
        <v>2</v>
      </c>
      <c r="I25" s="29">
        <f t="shared" si="2"/>
        <v>660</v>
      </c>
      <c r="J25" s="29">
        <f t="shared" si="2"/>
        <v>1</v>
      </c>
      <c r="K25" s="29">
        <f t="shared" si="2"/>
        <v>7</v>
      </c>
      <c r="L25" s="29">
        <f t="shared" si="2"/>
        <v>6</v>
      </c>
      <c r="M25" s="29">
        <f t="shared" si="2"/>
        <v>4</v>
      </c>
      <c r="N25" s="29">
        <f t="shared" si="2"/>
        <v>0</v>
      </c>
      <c r="O25" s="29">
        <f t="shared" si="2"/>
        <v>0</v>
      </c>
      <c r="P25" s="29">
        <f t="shared" si="2"/>
        <v>0</v>
      </c>
    </row>
    <row r="26" spans="1:16" s="115" customFormat="1" x14ac:dyDescent="0.2">
      <c r="A26" s="72" t="s">
        <v>107</v>
      </c>
      <c r="B26" s="167">
        <f>B27+B28+B29+B30+B31+B32</f>
        <v>24</v>
      </c>
      <c r="C26" s="167">
        <f t="shared" ref="C26:P26" si="3">C27+C28+C29+C30+C31+C32</f>
        <v>9</v>
      </c>
      <c r="D26" s="167">
        <f t="shared" si="3"/>
        <v>14</v>
      </c>
      <c r="E26" s="167">
        <f t="shared" si="3"/>
        <v>23</v>
      </c>
      <c r="F26" s="167">
        <f t="shared" si="3"/>
        <v>0</v>
      </c>
      <c r="G26" s="167">
        <f t="shared" si="3"/>
        <v>9</v>
      </c>
      <c r="H26" s="167">
        <f t="shared" si="3"/>
        <v>2</v>
      </c>
      <c r="I26" s="167">
        <f t="shared" si="3"/>
        <v>5421</v>
      </c>
      <c r="J26" s="167">
        <f t="shared" si="3"/>
        <v>1</v>
      </c>
      <c r="K26" s="167">
        <f t="shared" si="3"/>
        <v>7</v>
      </c>
      <c r="L26" s="167">
        <f t="shared" si="3"/>
        <v>6</v>
      </c>
      <c r="M26" s="167">
        <f t="shared" si="3"/>
        <v>9</v>
      </c>
      <c r="N26" s="167">
        <f t="shared" si="3"/>
        <v>0</v>
      </c>
      <c r="O26" s="167">
        <f t="shared" si="3"/>
        <v>1</v>
      </c>
      <c r="P26" s="167">
        <f t="shared" si="3"/>
        <v>0</v>
      </c>
    </row>
    <row r="27" spans="1:16" s="115" customFormat="1" ht="36" x14ac:dyDescent="0.2">
      <c r="A27" s="83" t="s">
        <v>108</v>
      </c>
      <c r="B27" s="87">
        <v>1</v>
      </c>
      <c r="C27" s="87">
        <v>0</v>
      </c>
      <c r="D27" s="87">
        <v>1</v>
      </c>
      <c r="E27" s="87">
        <v>1</v>
      </c>
      <c r="F27" s="87">
        <v>0</v>
      </c>
      <c r="G27" s="87">
        <v>0</v>
      </c>
      <c r="H27" s="87">
        <v>0</v>
      </c>
      <c r="I27" s="87">
        <v>3600</v>
      </c>
      <c r="J27" s="87">
        <v>0</v>
      </c>
      <c r="K27" s="87">
        <v>0</v>
      </c>
      <c r="L27" s="87">
        <v>0</v>
      </c>
      <c r="M27" s="87">
        <v>0</v>
      </c>
      <c r="N27" s="87">
        <v>0</v>
      </c>
      <c r="O27" s="87">
        <v>1</v>
      </c>
      <c r="P27" s="87">
        <v>0</v>
      </c>
    </row>
    <row r="28" spans="1:16" s="115" customFormat="1" x14ac:dyDescent="0.2">
      <c r="A28" s="156" t="s">
        <v>109</v>
      </c>
      <c r="B28" s="87">
        <v>5</v>
      </c>
      <c r="C28" s="87">
        <v>1</v>
      </c>
      <c r="D28" s="87">
        <v>3</v>
      </c>
      <c r="E28" s="87">
        <v>4</v>
      </c>
      <c r="F28" s="87">
        <v>0</v>
      </c>
      <c r="G28" s="87">
        <v>1</v>
      </c>
      <c r="H28" s="87">
        <v>0</v>
      </c>
      <c r="I28" s="87">
        <v>1161</v>
      </c>
      <c r="J28" s="87">
        <v>0</v>
      </c>
      <c r="K28" s="87">
        <v>0</v>
      </c>
      <c r="L28" s="87">
        <v>0</v>
      </c>
      <c r="M28" s="87">
        <v>5</v>
      </c>
      <c r="N28" s="87">
        <v>0</v>
      </c>
      <c r="O28" s="87">
        <v>0</v>
      </c>
      <c r="P28" s="87">
        <v>0</v>
      </c>
    </row>
    <row r="29" spans="1:16" s="115" customFormat="1" ht="40.5" customHeight="1" x14ac:dyDescent="0.2">
      <c r="A29" s="83" t="s">
        <v>110</v>
      </c>
      <c r="B29" s="87">
        <v>1</v>
      </c>
      <c r="C29" s="87">
        <v>0</v>
      </c>
      <c r="D29" s="87">
        <v>1</v>
      </c>
      <c r="E29" s="87">
        <v>1</v>
      </c>
      <c r="F29" s="87">
        <v>0</v>
      </c>
      <c r="G29" s="87">
        <v>0</v>
      </c>
      <c r="H29" s="87">
        <v>0</v>
      </c>
      <c r="I29" s="87">
        <v>46</v>
      </c>
      <c r="J29" s="87">
        <v>0</v>
      </c>
      <c r="K29" s="87">
        <v>0</v>
      </c>
      <c r="L29" s="87">
        <v>1</v>
      </c>
      <c r="M29" s="87">
        <v>0</v>
      </c>
      <c r="N29" s="87">
        <v>0</v>
      </c>
      <c r="O29" s="87">
        <v>0</v>
      </c>
      <c r="P29" s="87">
        <v>0</v>
      </c>
    </row>
    <row r="30" spans="1:16" s="115" customFormat="1" ht="27" customHeight="1" x14ac:dyDescent="0.2">
      <c r="A30" s="83" t="s">
        <v>111</v>
      </c>
      <c r="B30" s="138">
        <v>5</v>
      </c>
      <c r="C30" s="138">
        <v>2</v>
      </c>
      <c r="D30" s="138">
        <v>3</v>
      </c>
      <c r="E30" s="138">
        <v>5</v>
      </c>
      <c r="F30" s="138">
        <v>0</v>
      </c>
      <c r="G30" s="138">
        <v>1</v>
      </c>
      <c r="H30" s="138">
        <v>0</v>
      </c>
      <c r="I30" s="138">
        <v>187</v>
      </c>
      <c r="J30" s="138">
        <v>0</v>
      </c>
      <c r="K30" s="138">
        <v>2</v>
      </c>
      <c r="L30" s="138">
        <v>2</v>
      </c>
      <c r="M30" s="138">
        <v>1</v>
      </c>
      <c r="N30" s="138">
        <v>0</v>
      </c>
      <c r="O30" s="138">
        <v>0</v>
      </c>
      <c r="P30" s="138">
        <v>0</v>
      </c>
    </row>
    <row r="31" spans="1:16" s="115" customFormat="1" ht="24" customHeight="1" x14ac:dyDescent="0.2">
      <c r="A31" s="83" t="s">
        <v>112</v>
      </c>
      <c r="B31" s="144">
        <v>5</v>
      </c>
      <c r="C31" s="144">
        <v>3</v>
      </c>
      <c r="D31" s="144">
        <v>2</v>
      </c>
      <c r="E31" s="144">
        <v>5</v>
      </c>
      <c r="F31" s="144">
        <v>0</v>
      </c>
      <c r="G31" s="144">
        <v>5</v>
      </c>
      <c r="H31" s="144">
        <v>0</v>
      </c>
      <c r="I31" s="144">
        <v>194</v>
      </c>
      <c r="J31" s="144">
        <v>0</v>
      </c>
      <c r="K31" s="144">
        <v>3</v>
      </c>
      <c r="L31" s="144">
        <v>1</v>
      </c>
      <c r="M31" s="144">
        <v>1</v>
      </c>
      <c r="N31" s="144">
        <v>0</v>
      </c>
      <c r="O31" s="144">
        <v>0</v>
      </c>
      <c r="P31" s="144">
        <v>0</v>
      </c>
    </row>
    <row r="32" spans="1:16" s="115" customFormat="1" ht="13.5" customHeight="1" x14ac:dyDescent="0.2">
      <c r="A32" s="83" t="s">
        <v>113</v>
      </c>
      <c r="B32" s="87">
        <v>7</v>
      </c>
      <c r="C32" s="87">
        <v>3</v>
      </c>
      <c r="D32" s="87">
        <v>4</v>
      </c>
      <c r="E32" s="87">
        <v>7</v>
      </c>
      <c r="F32" s="87">
        <v>0</v>
      </c>
      <c r="G32" s="87">
        <v>2</v>
      </c>
      <c r="H32" s="87">
        <v>2</v>
      </c>
      <c r="I32" s="87">
        <v>233</v>
      </c>
      <c r="J32" s="87">
        <v>1</v>
      </c>
      <c r="K32" s="87">
        <v>2</v>
      </c>
      <c r="L32" s="87">
        <v>2</v>
      </c>
      <c r="M32" s="87">
        <v>2</v>
      </c>
      <c r="N32" s="87">
        <v>0</v>
      </c>
      <c r="O32" s="87">
        <v>0</v>
      </c>
      <c r="P32" s="87">
        <v>0</v>
      </c>
    </row>
    <row r="33" spans="1:16" s="45" customFormat="1" x14ac:dyDescent="0.2">
      <c r="A33" s="71" t="s">
        <v>125</v>
      </c>
      <c r="B33" s="57">
        <v>7</v>
      </c>
      <c r="C33" s="57">
        <v>0</v>
      </c>
      <c r="D33" s="57">
        <v>7</v>
      </c>
      <c r="E33" s="57">
        <v>7</v>
      </c>
      <c r="F33" s="57">
        <v>0</v>
      </c>
      <c r="G33" s="57">
        <v>0</v>
      </c>
      <c r="H33" s="57">
        <v>0</v>
      </c>
      <c r="I33" s="75">
        <v>1091.3</v>
      </c>
      <c r="J33" s="57">
        <v>0</v>
      </c>
      <c r="K33" s="57">
        <v>0</v>
      </c>
      <c r="L33" s="57">
        <v>0</v>
      </c>
      <c r="M33" s="57">
        <v>7</v>
      </c>
      <c r="N33" s="57">
        <v>0</v>
      </c>
      <c r="O33" s="57">
        <v>0</v>
      </c>
      <c r="P33" s="57">
        <v>0</v>
      </c>
    </row>
    <row r="34" spans="1:16" s="45" customFormat="1" ht="24" x14ac:dyDescent="0.2">
      <c r="A34" s="72" t="s">
        <v>124</v>
      </c>
      <c r="B34" s="73">
        <f t="shared" ref="B34:P34" si="4">B35+B36+B37</f>
        <v>17</v>
      </c>
      <c r="C34" s="73">
        <f t="shared" si="4"/>
        <v>0</v>
      </c>
      <c r="D34" s="73">
        <f t="shared" si="4"/>
        <v>17</v>
      </c>
      <c r="E34" s="73">
        <f t="shared" si="4"/>
        <v>17</v>
      </c>
      <c r="F34" s="73">
        <f t="shared" si="4"/>
        <v>0</v>
      </c>
      <c r="G34" s="73">
        <f t="shared" si="4"/>
        <v>0</v>
      </c>
      <c r="H34" s="73">
        <f t="shared" si="4"/>
        <v>0</v>
      </c>
      <c r="I34" s="73">
        <f t="shared" si="4"/>
        <v>4989.17</v>
      </c>
      <c r="J34" s="73">
        <f t="shared" si="4"/>
        <v>0</v>
      </c>
      <c r="K34" s="73">
        <f t="shared" si="4"/>
        <v>0</v>
      </c>
      <c r="L34" s="73">
        <f t="shared" si="4"/>
        <v>0</v>
      </c>
      <c r="M34" s="73">
        <f t="shared" si="4"/>
        <v>16</v>
      </c>
      <c r="N34" s="73">
        <f t="shared" si="4"/>
        <v>0</v>
      </c>
      <c r="O34" s="73">
        <f t="shared" si="4"/>
        <v>1</v>
      </c>
      <c r="P34" s="73">
        <f t="shared" si="4"/>
        <v>0</v>
      </c>
    </row>
    <row r="35" spans="1:16" s="45" customFormat="1" ht="24" x14ac:dyDescent="0.2">
      <c r="A35" s="9" t="s">
        <v>114</v>
      </c>
      <c r="B35" s="27">
        <v>1</v>
      </c>
      <c r="C35" s="27">
        <v>0</v>
      </c>
      <c r="D35" s="27">
        <v>1</v>
      </c>
      <c r="E35" s="27">
        <v>1</v>
      </c>
      <c r="F35" s="27">
        <v>0</v>
      </c>
      <c r="G35" s="27">
        <v>0</v>
      </c>
      <c r="H35" s="27">
        <v>0</v>
      </c>
      <c r="I35" s="74">
        <v>2058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1</v>
      </c>
      <c r="P35" s="27">
        <v>0</v>
      </c>
    </row>
    <row r="36" spans="1:16" s="45" customFormat="1" ht="24" x14ac:dyDescent="0.2">
      <c r="A36" s="9" t="s">
        <v>115</v>
      </c>
      <c r="B36" s="27">
        <v>9</v>
      </c>
      <c r="C36" s="27">
        <v>0</v>
      </c>
      <c r="D36" s="27">
        <v>9</v>
      </c>
      <c r="E36" s="27">
        <v>9</v>
      </c>
      <c r="F36" s="27">
        <v>0</v>
      </c>
      <c r="G36" s="27">
        <v>0</v>
      </c>
      <c r="H36" s="27">
        <v>0</v>
      </c>
      <c r="I36" s="74">
        <v>1839.87</v>
      </c>
      <c r="J36" s="27">
        <v>0</v>
      </c>
      <c r="K36" s="27">
        <v>0</v>
      </c>
      <c r="L36" s="27">
        <v>0</v>
      </c>
      <c r="M36" s="27">
        <v>9</v>
      </c>
      <c r="N36" s="27">
        <v>0</v>
      </c>
      <c r="O36" s="27">
        <v>0</v>
      </c>
      <c r="P36" s="27">
        <v>0</v>
      </c>
    </row>
    <row r="37" spans="1:16" s="45" customFormat="1" ht="24" x14ac:dyDescent="0.2">
      <c r="A37" s="9" t="s">
        <v>116</v>
      </c>
      <c r="B37" s="27">
        <v>7</v>
      </c>
      <c r="C37" s="27">
        <v>0</v>
      </c>
      <c r="D37" s="27">
        <v>7</v>
      </c>
      <c r="E37" s="27">
        <v>7</v>
      </c>
      <c r="F37" s="27">
        <v>0</v>
      </c>
      <c r="G37" s="27">
        <v>0</v>
      </c>
      <c r="H37" s="27">
        <v>0</v>
      </c>
      <c r="I37" s="74">
        <v>1091.3</v>
      </c>
      <c r="J37" s="27">
        <v>0</v>
      </c>
      <c r="K37" s="27">
        <v>0</v>
      </c>
      <c r="L37" s="27">
        <v>0</v>
      </c>
      <c r="M37" s="27">
        <v>7</v>
      </c>
      <c r="N37" s="27">
        <v>0</v>
      </c>
      <c r="O37" s="27">
        <v>0</v>
      </c>
      <c r="P37" s="27">
        <v>0</v>
      </c>
    </row>
    <row r="38" spans="1:16" s="45" customFormat="1" x14ac:dyDescent="0.2">
      <c r="A38" s="28" t="s">
        <v>117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s="45" customFormat="1" ht="13.5" customHeight="1" x14ac:dyDescent="0.2">
      <c r="A39" s="28" t="s">
        <v>135</v>
      </c>
      <c r="B39" s="29">
        <f t="shared" ref="B39:P39" si="5">B40+B41</f>
        <v>15</v>
      </c>
      <c r="C39" s="29">
        <v>9</v>
      </c>
      <c r="D39" s="29">
        <v>6</v>
      </c>
      <c r="E39" s="29">
        <f t="shared" si="5"/>
        <v>13</v>
      </c>
      <c r="F39" s="29">
        <v>2</v>
      </c>
      <c r="G39" s="29">
        <v>4</v>
      </c>
      <c r="H39" s="29">
        <f t="shared" si="5"/>
        <v>0</v>
      </c>
      <c r="I39" s="29">
        <v>1529</v>
      </c>
      <c r="J39" s="29">
        <v>3</v>
      </c>
      <c r="K39" s="29">
        <v>3</v>
      </c>
      <c r="L39" s="29">
        <v>3</v>
      </c>
      <c r="M39" s="29">
        <f t="shared" si="5"/>
        <v>3</v>
      </c>
      <c r="N39" s="29">
        <v>2</v>
      </c>
      <c r="O39" s="29">
        <f t="shared" si="5"/>
        <v>0</v>
      </c>
      <c r="P39" s="29">
        <f t="shared" si="5"/>
        <v>1</v>
      </c>
    </row>
    <row r="40" spans="1:16" s="45" customFormat="1" ht="24" x14ac:dyDescent="0.2">
      <c r="A40" s="85" t="s">
        <v>158</v>
      </c>
      <c r="B40" s="84">
        <v>1</v>
      </c>
      <c r="C40" s="84">
        <v>1</v>
      </c>
      <c r="D40" s="84">
        <v>0</v>
      </c>
      <c r="E40" s="84">
        <v>1</v>
      </c>
      <c r="F40" s="84">
        <v>0</v>
      </c>
      <c r="G40" s="84">
        <v>1</v>
      </c>
      <c r="H40" s="84">
        <v>0</v>
      </c>
      <c r="I40" s="84">
        <v>185</v>
      </c>
      <c r="J40" s="84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1</v>
      </c>
    </row>
    <row r="41" spans="1:16" s="45" customFormat="1" x14ac:dyDescent="0.2">
      <c r="A41" s="83" t="s">
        <v>119</v>
      </c>
      <c r="B41" s="52">
        <v>14</v>
      </c>
      <c r="C41" s="52">
        <v>8</v>
      </c>
      <c r="D41" s="52">
        <v>6</v>
      </c>
      <c r="E41" s="52">
        <v>12</v>
      </c>
      <c r="F41" s="52">
        <v>2</v>
      </c>
      <c r="G41" s="52">
        <v>3</v>
      </c>
      <c r="H41" s="52">
        <v>0</v>
      </c>
      <c r="I41" s="52">
        <v>1344</v>
      </c>
      <c r="J41" s="52">
        <v>3</v>
      </c>
      <c r="K41" s="52">
        <v>3</v>
      </c>
      <c r="L41" s="52">
        <v>3</v>
      </c>
      <c r="M41" s="52">
        <v>3</v>
      </c>
      <c r="N41" s="52">
        <v>2</v>
      </c>
      <c r="O41" s="52">
        <v>0</v>
      </c>
      <c r="P41" s="52">
        <v>0</v>
      </c>
    </row>
    <row r="42" spans="1:16" s="45" customFormat="1" ht="31.5" customHeight="1" x14ac:dyDescent="0.2">
      <c r="A42" s="112" t="s">
        <v>132</v>
      </c>
      <c r="B42" s="62">
        <v>1</v>
      </c>
      <c r="C42" s="62">
        <v>0</v>
      </c>
      <c r="D42" s="62">
        <v>1</v>
      </c>
      <c r="E42" s="62">
        <v>1</v>
      </c>
      <c r="F42" s="62">
        <v>0</v>
      </c>
      <c r="G42" s="62">
        <v>0</v>
      </c>
      <c r="H42" s="62">
        <v>0</v>
      </c>
      <c r="I42" s="62">
        <v>150</v>
      </c>
      <c r="J42" s="62">
        <v>0</v>
      </c>
      <c r="K42" s="62">
        <v>0</v>
      </c>
      <c r="L42" s="62">
        <v>0</v>
      </c>
      <c r="M42" s="62">
        <v>0</v>
      </c>
      <c r="N42" s="62">
        <v>0</v>
      </c>
      <c r="O42" s="62">
        <v>0</v>
      </c>
      <c r="P42" s="62">
        <v>1</v>
      </c>
    </row>
    <row r="43" spans="1:16" s="45" customFormat="1" ht="14.25" customHeight="1" x14ac:dyDescent="0.2">
      <c r="A43" s="112" t="s">
        <v>120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16" s="45" customFormat="1" ht="26.25" customHeight="1" thickBot="1" x14ac:dyDescent="0.25">
      <c r="A44" s="109" t="s">
        <v>121</v>
      </c>
      <c r="B44" s="60">
        <v>1</v>
      </c>
      <c r="C44" s="60">
        <v>1</v>
      </c>
      <c r="D44" s="60">
        <v>0</v>
      </c>
      <c r="E44" s="60">
        <v>1</v>
      </c>
      <c r="F44" s="60">
        <v>0</v>
      </c>
      <c r="G44" s="60">
        <v>0</v>
      </c>
      <c r="H44" s="60">
        <v>0</v>
      </c>
      <c r="I44" s="60">
        <v>400</v>
      </c>
      <c r="J44" s="60">
        <v>0</v>
      </c>
      <c r="K44" s="60">
        <v>0</v>
      </c>
      <c r="L44" s="60">
        <v>0</v>
      </c>
      <c r="M44" s="60">
        <v>1</v>
      </c>
      <c r="N44" s="60">
        <v>0</v>
      </c>
      <c r="O44" s="60">
        <v>0</v>
      </c>
      <c r="P44" s="60">
        <v>0</v>
      </c>
    </row>
    <row r="45" spans="1:16" s="115" customFormat="1" ht="22.5" customHeight="1" thickBot="1" x14ac:dyDescent="0.25">
      <c r="A45" s="168" t="s">
        <v>122</v>
      </c>
      <c r="B45" s="169">
        <f>B15+B19+B24+B25+B33+B38+B39+B42+B43+B44</f>
        <v>2760</v>
      </c>
      <c r="C45" s="169">
        <f t="shared" ref="C45:P45" si="6">C15+C19+C24+C25+C33+C38+C39+C42+C43+C44</f>
        <v>425</v>
      </c>
      <c r="D45" s="169">
        <f t="shared" si="6"/>
        <v>2338</v>
      </c>
      <c r="E45" s="169">
        <f t="shared" si="6"/>
        <v>2512</v>
      </c>
      <c r="F45" s="169">
        <f t="shared" si="6"/>
        <v>251</v>
      </c>
      <c r="G45" s="169">
        <f t="shared" si="6"/>
        <v>597</v>
      </c>
      <c r="H45" s="169">
        <f t="shared" si="6"/>
        <v>28</v>
      </c>
      <c r="I45" s="169">
        <f t="shared" si="6"/>
        <v>247217.59999999998</v>
      </c>
      <c r="J45" s="169">
        <f t="shared" si="6"/>
        <v>66</v>
      </c>
      <c r="K45" s="169">
        <f t="shared" si="6"/>
        <v>448</v>
      </c>
      <c r="L45" s="169">
        <f t="shared" si="6"/>
        <v>1057</v>
      </c>
      <c r="M45" s="169">
        <f t="shared" si="6"/>
        <v>1138</v>
      </c>
      <c r="N45" s="169">
        <f t="shared" si="6"/>
        <v>40</v>
      </c>
      <c r="O45" s="169">
        <f t="shared" si="6"/>
        <v>5</v>
      </c>
      <c r="P45" s="169">
        <f t="shared" si="6"/>
        <v>6</v>
      </c>
    </row>
    <row r="46" spans="1:16" s="115" customFormat="1" x14ac:dyDescent="0.2">
      <c r="A46" s="189" t="s">
        <v>102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</row>
    <row r="47" spans="1:16" s="115" customFormat="1" x14ac:dyDescent="0.2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</row>
    <row r="48" spans="1:16" s="115" customFormat="1" x14ac:dyDescent="0.2">
      <c r="A48" s="189"/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</row>
    <row r="49" spans="1:13" s="115" customFormat="1" x14ac:dyDescent="0.2">
      <c r="A49" s="189"/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</row>
    <row r="50" spans="1:13" s="115" customFormat="1" x14ac:dyDescent="0.2">
      <c r="A50" s="189"/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</row>
    <row r="51" spans="1:13" s="115" customFormat="1" x14ac:dyDescent="0.2">
      <c r="A51" s="190" t="s">
        <v>159</v>
      </c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</row>
    <row r="52" spans="1:13" s="115" customFormat="1" ht="3.75" customHeight="1" x14ac:dyDescent="0.2">
      <c r="A52" s="191"/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</row>
    <row r="53" spans="1:13" s="115" customFormat="1" x14ac:dyDescent="0.2">
      <c r="A53" s="191" t="s">
        <v>86</v>
      </c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1:13" s="115" customFormat="1" ht="5.25" customHeight="1" x14ac:dyDescent="0.2">
      <c r="A54" s="191"/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5" spans="1:13" s="115" customFormat="1" x14ac:dyDescent="0.2">
      <c r="A55" s="188" t="s">
        <v>160</v>
      </c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</row>
    <row r="56" spans="1:13" s="115" customFormat="1" x14ac:dyDescent="0.2">
      <c r="A56" s="191"/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</row>
    <row r="57" spans="1:13" s="115" customFormat="1" x14ac:dyDescent="0.2"/>
  </sheetData>
  <mergeCells count="22">
    <mergeCell ref="A46:L50"/>
    <mergeCell ref="A51:L52"/>
    <mergeCell ref="A53:L54"/>
    <mergeCell ref="A55:M56"/>
    <mergeCell ref="J11:P11"/>
    <mergeCell ref="J12:J13"/>
    <mergeCell ref="A11:A13"/>
    <mergeCell ref="B11:I11"/>
    <mergeCell ref="B12:B13"/>
    <mergeCell ref="C12:F12"/>
    <mergeCell ref="G12:H12"/>
    <mergeCell ref="I12:I13"/>
    <mergeCell ref="F1:K1"/>
    <mergeCell ref="O12:O13"/>
    <mergeCell ref="P12:P13"/>
    <mergeCell ref="A4:B4"/>
    <mergeCell ref="B8:M8"/>
    <mergeCell ref="K12:K13"/>
    <mergeCell ref="L12:L13"/>
    <mergeCell ref="M12:M13"/>
    <mergeCell ref="N12:N13"/>
    <mergeCell ref="D9:J9"/>
  </mergeCells>
  <phoneticPr fontId="8" type="noConversion"/>
  <pageMargins left="0.75" right="0.75" top="0.41" bottom="0.35" header="0.41" footer="0.35"/>
  <pageSetup paperSize="9" scale="95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opLeftCell="A16" zoomScale="130" zoomScaleNormal="130" workbookViewId="0">
      <selection activeCell="E47" sqref="E47"/>
    </sheetView>
  </sheetViews>
  <sheetFormatPr defaultRowHeight="12.75" x14ac:dyDescent="0.2"/>
  <cols>
    <col min="1" max="1" width="43.140625" style="12" customWidth="1"/>
    <col min="2" max="2" width="14.5703125" style="12" customWidth="1"/>
    <col min="3" max="3" width="8.28515625" style="12" customWidth="1"/>
    <col min="4" max="4" width="6.7109375" style="12" customWidth="1"/>
    <col min="5" max="5" width="7.140625" style="12" customWidth="1"/>
    <col min="6" max="6" width="8.5703125" style="12" customWidth="1"/>
    <col min="7" max="7" width="5.5703125" style="12" customWidth="1"/>
    <col min="8" max="8" width="5" style="12" customWidth="1"/>
    <col min="9" max="9" width="8.85546875" style="12" customWidth="1"/>
    <col min="10" max="10" width="12" style="12" customWidth="1"/>
    <col min="11" max="11" width="13.28515625" style="12" customWidth="1"/>
    <col min="12" max="19" width="9.140625" style="12" hidden="1" customWidth="1"/>
    <col min="20" max="16384" width="9.140625" style="12"/>
  </cols>
  <sheetData>
    <row r="1" spans="1:18" x14ac:dyDescent="0.2">
      <c r="A1" s="195" t="s">
        <v>2</v>
      </c>
      <c r="B1" s="199" t="s">
        <v>147</v>
      </c>
      <c r="C1" s="199"/>
      <c r="D1" s="199"/>
      <c r="E1" s="199"/>
      <c r="F1" s="199"/>
      <c r="G1" s="199"/>
      <c r="H1" s="199"/>
      <c r="I1" s="199"/>
      <c r="J1" s="199"/>
      <c r="K1" s="209"/>
    </row>
    <row r="2" spans="1:18" x14ac:dyDescent="0.2">
      <c r="A2" s="196"/>
      <c r="B2" s="210" t="s">
        <v>148</v>
      </c>
      <c r="C2" s="210"/>
      <c r="D2" s="210"/>
      <c r="E2" s="210"/>
      <c r="F2" s="210"/>
      <c r="G2" s="210"/>
      <c r="H2" s="210"/>
      <c r="I2" s="210"/>
      <c r="J2" s="210"/>
      <c r="K2" s="211"/>
    </row>
    <row r="3" spans="1:18" ht="36.75" customHeight="1" x14ac:dyDescent="0.2">
      <c r="A3" s="196"/>
      <c r="B3" s="22" t="s">
        <v>22</v>
      </c>
      <c r="C3" s="212" t="s">
        <v>95</v>
      </c>
      <c r="D3" s="205" t="s">
        <v>96</v>
      </c>
      <c r="E3" s="212" t="s">
        <v>97</v>
      </c>
      <c r="F3" s="205" t="s">
        <v>98</v>
      </c>
      <c r="G3" s="205" t="s">
        <v>99</v>
      </c>
      <c r="H3" s="205" t="s">
        <v>28</v>
      </c>
      <c r="I3" s="207" t="s">
        <v>29</v>
      </c>
      <c r="J3" s="207" t="s">
        <v>30</v>
      </c>
      <c r="K3" s="200" t="s">
        <v>31</v>
      </c>
    </row>
    <row r="4" spans="1:18" ht="64.5" customHeight="1" x14ac:dyDescent="0.2">
      <c r="A4" s="196"/>
      <c r="B4" s="13" t="s">
        <v>90</v>
      </c>
      <c r="C4" s="213"/>
      <c r="D4" s="206"/>
      <c r="E4" s="213"/>
      <c r="F4" s="206"/>
      <c r="G4" s="206"/>
      <c r="H4" s="206"/>
      <c r="I4" s="208"/>
      <c r="J4" s="208"/>
      <c r="K4" s="201"/>
    </row>
    <row r="5" spans="1:18" x14ac:dyDescent="0.2">
      <c r="A5" s="197"/>
      <c r="B5" s="13" t="s">
        <v>33</v>
      </c>
      <c r="C5" s="14" t="s">
        <v>33</v>
      </c>
      <c r="D5" s="14" t="s">
        <v>33</v>
      </c>
      <c r="E5" s="14" t="s">
        <v>33</v>
      </c>
      <c r="F5" s="14" t="s">
        <v>33</v>
      </c>
      <c r="G5" s="14" t="s">
        <v>34</v>
      </c>
      <c r="H5" s="14" t="s">
        <v>33</v>
      </c>
      <c r="I5" s="14"/>
      <c r="J5" s="14" t="s">
        <v>33</v>
      </c>
      <c r="K5" s="14" t="s">
        <v>33</v>
      </c>
    </row>
    <row r="6" spans="1:18" x14ac:dyDescent="0.2">
      <c r="A6" s="15" t="s">
        <v>21</v>
      </c>
      <c r="B6" s="15">
        <v>16</v>
      </c>
      <c r="C6" s="15">
        <v>17</v>
      </c>
      <c r="D6" s="15">
        <v>18</v>
      </c>
      <c r="E6" s="15">
        <v>19</v>
      </c>
      <c r="F6" s="15">
        <v>20</v>
      </c>
      <c r="G6" s="15">
        <v>21</v>
      </c>
      <c r="H6" s="15">
        <v>22</v>
      </c>
      <c r="I6" s="15">
        <v>23</v>
      </c>
      <c r="J6" s="15">
        <v>24</v>
      </c>
      <c r="K6" s="15">
        <v>25</v>
      </c>
    </row>
    <row r="7" spans="1:18" ht="27" customHeight="1" x14ac:dyDescent="0.2">
      <c r="A7" s="28" t="s">
        <v>126</v>
      </c>
      <c r="B7" s="29">
        <v>264.3</v>
      </c>
      <c r="C7" s="29">
        <v>0.7</v>
      </c>
      <c r="D7" s="29">
        <v>0.2</v>
      </c>
      <c r="E7" s="29">
        <v>0</v>
      </c>
      <c r="F7" s="29">
        <v>2.2000000000000002</v>
      </c>
      <c r="G7" s="29">
        <v>0.2</v>
      </c>
      <c r="H7" s="29">
        <f t="shared" ref="H7" si="0">H8+H9+H10</f>
        <v>0</v>
      </c>
      <c r="I7" s="29">
        <v>1</v>
      </c>
      <c r="J7" s="29">
        <v>268.60000000000002</v>
      </c>
      <c r="K7" s="29">
        <v>210.3</v>
      </c>
      <c r="L7" s="26"/>
      <c r="M7" s="26"/>
      <c r="N7" s="26"/>
      <c r="O7" s="26"/>
      <c r="P7" s="26"/>
      <c r="Q7" s="26"/>
      <c r="R7" s="26"/>
    </row>
    <row r="8" spans="1:18" x14ac:dyDescent="0.2">
      <c r="A8" s="9" t="s">
        <v>74</v>
      </c>
      <c r="B8" s="30">
        <v>242.9</v>
      </c>
      <c r="C8" s="30">
        <v>0.6</v>
      </c>
      <c r="D8" s="30">
        <v>0</v>
      </c>
      <c r="E8" s="30">
        <v>0</v>
      </c>
      <c r="F8" s="30">
        <v>1.7</v>
      </c>
      <c r="G8" s="30">
        <v>0</v>
      </c>
      <c r="H8" s="30">
        <v>0</v>
      </c>
      <c r="I8" s="30">
        <v>0</v>
      </c>
      <c r="J8" s="30">
        <v>245.2</v>
      </c>
      <c r="K8" s="30">
        <v>194.4</v>
      </c>
    </row>
    <row r="9" spans="1:18" ht="15.75" customHeight="1" x14ac:dyDescent="0.2">
      <c r="A9" s="9" t="s">
        <v>75</v>
      </c>
      <c r="B9" s="27">
        <v>16.899999999999999</v>
      </c>
      <c r="C9" s="27">
        <v>0.1</v>
      </c>
      <c r="D9" s="27">
        <v>0.2</v>
      </c>
      <c r="E9" s="27">
        <v>0</v>
      </c>
      <c r="F9" s="27">
        <v>0.4</v>
      </c>
      <c r="G9" s="27">
        <v>0.2</v>
      </c>
      <c r="H9" s="27">
        <v>0</v>
      </c>
      <c r="I9" s="27">
        <v>0.9</v>
      </c>
      <c r="J9" s="27">
        <v>18.7</v>
      </c>
      <c r="K9" s="27">
        <v>12.3</v>
      </c>
    </row>
    <row r="10" spans="1:18" ht="14.25" customHeight="1" x14ac:dyDescent="0.2">
      <c r="A10" s="9" t="s">
        <v>76</v>
      </c>
      <c r="B10" s="27">
        <v>4.5</v>
      </c>
      <c r="C10" s="27">
        <v>0</v>
      </c>
      <c r="D10" s="27">
        <v>0</v>
      </c>
      <c r="E10" s="27">
        <v>0</v>
      </c>
      <c r="F10" s="27">
        <v>0.1</v>
      </c>
      <c r="G10" s="27">
        <v>0</v>
      </c>
      <c r="H10" s="27">
        <v>0</v>
      </c>
      <c r="I10" s="27">
        <v>0.1</v>
      </c>
      <c r="J10" s="27">
        <v>4.7</v>
      </c>
      <c r="K10" s="27">
        <v>3.6</v>
      </c>
    </row>
    <row r="11" spans="1:18" ht="26.25" customHeight="1" x14ac:dyDescent="0.2">
      <c r="A11" s="28" t="s">
        <v>134</v>
      </c>
      <c r="B11" s="29">
        <f>B12+B13+B14+B15</f>
        <v>240.8</v>
      </c>
      <c r="C11" s="29">
        <f t="shared" ref="C11:K11" si="1">C12+C13+C14+C15</f>
        <v>0.6</v>
      </c>
      <c r="D11" s="29">
        <f t="shared" si="1"/>
        <v>0</v>
      </c>
      <c r="E11" s="29">
        <f t="shared" si="1"/>
        <v>0.7</v>
      </c>
      <c r="F11" s="29">
        <f t="shared" si="1"/>
        <v>151</v>
      </c>
      <c r="G11" s="29">
        <f t="shared" si="1"/>
        <v>1.6</v>
      </c>
      <c r="H11" s="29">
        <f t="shared" si="1"/>
        <v>0</v>
      </c>
      <c r="I11" s="29">
        <f t="shared" si="1"/>
        <v>468.4</v>
      </c>
      <c r="J11" s="29">
        <f t="shared" si="1"/>
        <v>863.09999999999991</v>
      </c>
      <c r="K11" s="29">
        <f t="shared" si="1"/>
        <v>533.4</v>
      </c>
    </row>
    <row r="12" spans="1:18" ht="16.5" customHeight="1" x14ac:dyDescent="0.2">
      <c r="A12" s="113" t="s">
        <v>79</v>
      </c>
      <c r="B12" s="27">
        <v>51.5</v>
      </c>
      <c r="C12" s="27">
        <v>0.4</v>
      </c>
      <c r="D12" s="27">
        <v>0</v>
      </c>
      <c r="E12" s="27">
        <v>0.4</v>
      </c>
      <c r="F12" s="27">
        <v>151</v>
      </c>
      <c r="G12" s="27">
        <v>0.3</v>
      </c>
      <c r="H12" s="27">
        <v>0</v>
      </c>
      <c r="I12" s="27">
        <v>9.9</v>
      </c>
      <c r="J12" s="27">
        <v>213.5</v>
      </c>
      <c r="K12" s="27">
        <v>36.799999999999997</v>
      </c>
    </row>
    <row r="13" spans="1:18" ht="24" x14ac:dyDescent="0.2">
      <c r="A13" s="9" t="s">
        <v>78</v>
      </c>
      <c r="B13" s="30">
        <v>20</v>
      </c>
      <c r="C13" s="30">
        <v>0.1</v>
      </c>
      <c r="D13" s="30">
        <v>0</v>
      </c>
      <c r="E13" s="30">
        <v>0.1</v>
      </c>
      <c r="F13" s="30">
        <v>0</v>
      </c>
      <c r="G13" s="30">
        <v>0</v>
      </c>
      <c r="H13" s="30">
        <v>0</v>
      </c>
      <c r="I13" s="27">
        <v>0</v>
      </c>
      <c r="J13" s="30">
        <v>20.2</v>
      </c>
      <c r="K13" s="30">
        <v>11.3</v>
      </c>
    </row>
    <row r="14" spans="1:18" ht="24" x14ac:dyDescent="0.2">
      <c r="A14" s="9" t="s">
        <v>104</v>
      </c>
      <c r="B14" s="30"/>
      <c r="C14" s="30"/>
      <c r="D14" s="30"/>
      <c r="E14" s="30"/>
      <c r="F14" s="30"/>
      <c r="G14" s="30"/>
      <c r="H14" s="30"/>
      <c r="I14" s="32"/>
      <c r="J14" s="30"/>
      <c r="K14" s="30"/>
    </row>
    <row r="15" spans="1:18" ht="15" customHeight="1" x14ac:dyDescent="0.2">
      <c r="A15" s="9" t="s">
        <v>105</v>
      </c>
      <c r="B15" s="96">
        <v>169.3</v>
      </c>
      <c r="C15" s="96">
        <v>0.1</v>
      </c>
      <c r="D15" s="96">
        <v>0</v>
      </c>
      <c r="E15" s="96">
        <v>0.2</v>
      </c>
      <c r="F15" s="96">
        <v>0</v>
      </c>
      <c r="G15" s="96">
        <v>1.3</v>
      </c>
      <c r="H15" s="97">
        <v>0</v>
      </c>
      <c r="I15" s="97">
        <v>458.5</v>
      </c>
      <c r="J15" s="96">
        <v>629.4</v>
      </c>
      <c r="K15" s="96">
        <v>485.3</v>
      </c>
      <c r="L15" s="98">
        <f ca="1">SUM(L16:L43)</f>
        <v>1167282</v>
      </c>
    </row>
    <row r="16" spans="1:18" ht="24" x14ac:dyDescent="0.2">
      <c r="A16" s="104" t="s">
        <v>133</v>
      </c>
      <c r="B16" s="29">
        <v>9.6999999999999993</v>
      </c>
      <c r="C16" s="29">
        <v>0</v>
      </c>
      <c r="D16" s="29">
        <v>0.1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9.8000000000000007</v>
      </c>
      <c r="K16" s="29">
        <v>4.4000000000000004</v>
      </c>
    </row>
    <row r="17" spans="1:19" ht="15" customHeight="1" x14ac:dyDescent="0.2">
      <c r="A17" s="28" t="s">
        <v>141</v>
      </c>
      <c r="B17" s="29">
        <f>B21+B22+B23+B24</f>
        <v>1</v>
      </c>
      <c r="C17" s="29">
        <f t="shared" ref="C17:K17" si="2">C21+C22+C23+C24</f>
        <v>0</v>
      </c>
      <c r="D17" s="29">
        <f t="shared" si="2"/>
        <v>0</v>
      </c>
      <c r="E17" s="29">
        <f t="shared" si="2"/>
        <v>0</v>
      </c>
      <c r="F17" s="29">
        <f t="shared" si="2"/>
        <v>0</v>
      </c>
      <c r="G17" s="29">
        <f t="shared" si="2"/>
        <v>0</v>
      </c>
      <c r="H17" s="29">
        <f t="shared" si="2"/>
        <v>0</v>
      </c>
      <c r="I17" s="29">
        <f t="shared" si="2"/>
        <v>0.1</v>
      </c>
      <c r="J17" s="29">
        <f t="shared" si="2"/>
        <v>1.1000000000000001</v>
      </c>
      <c r="K17" s="29">
        <f t="shared" si="2"/>
        <v>0.9</v>
      </c>
      <c r="L17" s="33">
        <f t="shared" ref="L17:S17" ca="1" si="3">L21+L22+L23+L24</f>
        <v>46</v>
      </c>
      <c r="M17" s="33">
        <f t="shared" si="3"/>
        <v>0</v>
      </c>
      <c r="N17" s="33">
        <f t="shared" si="3"/>
        <v>0</v>
      </c>
      <c r="O17" s="33">
        <f t="shared" si="3"/>
        <v>0</v>
      </c>
      <c r="P17" s="33">
        <f t="shared" si="3"/>
        <v>0</v>
      </c>
      <c r="Q17" s="33">
        <f t="shared" si="3"/>
        <v>0</v>
      </c>
      <c r="R17" s="33">
        <f t="shared" si="3"/>
        <v>0</v>
      </c>
      <c r="S17" s="33">
        <f t="shared" si="3"/>
        <v>0</v>
      </c>
    </row>
    <row r="18" spans="1:19" x14ac:dyDescent="0.2">
      <c r="A18" s="72" t="s">
        <v>107</v>
      </c>
      <c r="B18" s="167">
        <f>B19+B20+B21+B22+B23+B24</f>
        <v>16.800000000000004</v>
      </c>
      <c r="C18" s="167">
        <f t="shared" ref="C18:K18" si="4">C19+C20+C21+C22+C23+C24</f>
        <v>0</v>
      </c>
      <c r="D18" s="167">
        <f t="shared" si="4"/>
        <v>0</v>
      </c>
      <c r="E18" s="167">
        <f t="shared" si="4"/>
        <v>0</v>
      </c>
      <c r="F18" s="167">
        <f t="shared" si="4"/>
        <v>0</v>
      </c>
      <c r="G18" s="167">
        <f t="shared" si="4"/>
        <v>0</v>
      </c>
      <c r="H18" s="167">
        <f t="shared" si="4"/>
        <v>0</v>
      </c>
      <c r="I18" s="167">
        <f t="shared" si="4"/>
        <v>0.2</v>
      </c>
      <c r="J18" s="167">
        <f t="shared" si="4"/>
        <v>17.000000000000004</v>
      </c>
      <c r="K18" s="167">
        <f t="shared" si="4"/>
        <v>8.6999999999999993</v>
      </c>
    </row>
    <row r="19" spans="1:19" ht="27.75" customHeight="1" thickBot="1" x14ac:dyDescent="0.25">
      <c r="A19" s="83" t="s">
        <v>108</v>
      </c>
      <c r="B19" s="87">
        <v>10.9</v>
      </c>
      <c r="C19" s="127">
        <v>0</v>
      </c>
      <c r="D19" s="127">
        <v>0</v>
      </c>
      <c r="E19" s="127">
        <v>0</v>
      </c>
      <c r="F19" s="127">
        <v>0</v>
      </c>
      <c r="G19" s="127">
        <v>0</v>
      </c>
      <c r="H19" s="127">
        <v>0</v>
      </c>
      <c r="I19" s="127">
        <v>0.1</v>
      </c>
      <c r="J19" s="127">
        <v>11</v>
      </c>
      <c r="K19" s="127">
        <v>5</v>
      </c>
      <c r="L19" s="128">
        <v>6057</v>
      </c>
    </row>
    <row r="20" spans="1:19" ht="13.5" thickBot="1" x14ac:dyDescent="0.25">
      <c r="A20" s="156" t="s">
        <v>109</v>
      </c>
      <c r="B20" s="87">
        <v>4.9000000000000004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4.9000000000000004</v>
      </c>
      <c r="K20" s="87">
        <v>2.8</v>
      </c>
      <c r="L20" s="142">
        <f ca="1">SUM(L15:L19)</f>
        <v>2950</v>
      </c>
    </row>
    <row r="21" spans="1:19" ht="36" x14ac:dyDescent="0.2">
      <c r="A21" s="83" t="s">
        <v>110</v>
      </c>
      <c r="B21" s="129">
        <v>0</v>
      </c>
      <c r="C21" s="129">
        <v>0</v>
      </c>
      <c r="D21" s="129">
        <v>0</v>
      </c>
      <c r="E21" s="129">
        <v>0</v>
      </c>
      <c r="F21" s="129">
        <v>0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62">
        <v>0</v>
      </c>
    </row>
    <row r="22" spans="1:19" ht="15" customHeight="1" thickBot="1" x14ac:dyDescent="0.25">
      <c r="A22" s="118" t="s">
        <v>111</v>
      </c>
      <c r="B22" s="87">
        <v>0.3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0.1</v>
      </c>
      <c r="J22" s="87">
        <v>0.4</v>
      </c>
      <c r="K22" s="87">
        <v>0.4</v>
      </c>
      <c r="L22" s="128">
        <v>46</v>
      </c>
    </row>
    <row r="23" spans="1:19" ht="24.75" thickBot="1" x14ac:dyDescent="0.25">
      <c r="A23" s="83" t="s">
        <v>112</v>
      </c>
      <c r="B23" s="144">
        <v>0.1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  <c r="H23" s="144">
        <v>0</v>
      </c>
      <c r="I23" s="144">
        <v>0</v>
      </c>
      <c r="J23" s="144">
        <v>0.1</v>
      </c>
      <c r="K23" s="144">
        <v>0</v>
      </c>
      <c r="L23" s="145">
        <f ca="1">SUM(L17:L22)</f>
        <v>32</v>
      </c>
    </row>
    <row r="24" spans="1:19" ht="13.5" thickBot="1" x14ac:dyDescent="0.25">
      <c r="A24" s="83" t="s">
        <v>113</v>
      </c>
      <c r="B24" s="87">
        <v>0.6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0.6</v>
      </c>
      <c r="K24" s="87">
        <v>0.5</v>
      </c>
      <c r="L24" s="142">
        <f ca="1">SUM(L17:L23)</f>
        <v>0</v>
      </c>
    </row>
    <row r="25" spans="1:19" x14ac:dyDescent="0.2">
      <c r="A25" s="71" t="s">
        <v>125</v>
      </c>
      <c r="B25" s="57">
        <v>0.9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0.9</v>
      </c>
      <c r="K25" s="57">
        <v>0.6</v>
      </c>
    </row>
    <row r="26" spans="1:19" ht="14.25" customHeight="1" x14ac:dyDescent="0.2">
      <c r="A26" s="72" t="s">
        <v>124</v>
      </c>
      <c r="B26" s="73">
        <v>9.3000000000000007</v>
      </c>
      <c r="C26" s="73">
        <f t="shared" ref="C26:H26" si="5">C27+C28+C29</f>
        <v>0</v>
      </c>
      <c r="D26" s="73">
        <f t="shared" si="5"/>
        <v>0.1</v>
      </c>
      <c r="E26" s="73">
        <v>0.1</v>
      </c>
      <c r="F26" s="73">
        <f t="shared" si="5"/>
        <v>0</v>
      </c>
      <c r="G26" s="73">
        <f t="shared" si="5"/>
        <v>0</v>
      </c>
      <c r="H26" s="73">
        <f t="shared" si="5"/>
        <v>0</v>
      </c>
      <c r="I26" s="73">
        <f>I27+I28+I29</f>
        <v>0</v>
      </c>
      <c r="J26" s="73">
        <v>9.5</v>
      </c>
      <c r="K26" s="73">
        <v>6.7</v>
      </c>
    </row>
    <row r="27" spans="1:19" ht="24" x14ac:dyDescent="0.2">
      <c r="A27" s="9" t="s">
        <v>114</v>
      </c>
      <c r="B27" s="27">
        <v>3.4</v>
      </c>
      <c r="C27" s="27">
        <v>0</v>
      </c>
      <c r="D27" s="27">
        <v>0.1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3.5</v>
      </c>
      <c r="K27" s="27">
        <v>2.4</v>
      </c>
    </row>
    <row r="28" spans="1:19" ht="24" x14ac:dyDescent="0.2">
      <c r="A28" s="9" t="s">
        <v>115</v>
      </c>
      <c r="B28" s="27">
        <v>5</v>
      </c>
      <c r="C28" s="27">
        <v>0</v>
      </c>
      <c r="D28" s="27">
        <v>0</v>
      </c>
      <c r="E28" s="27">
        <v>0.1</v>
      </c>
      <c r="F28" s="27">
        <v>0</v>
      </c>
      <c r="G28" s="27">
        <v>0</v>
      </c>
      <c r="H28" s="27">
        <v>0</v>
      </c>
      <c r="I28" s="27">
        <v>0</v>
      </c>
      <c r="J28" s="27">
        <v>5.0999999999999996</v>
      </c>
      <c r="K28" s="27">
        <v>3.7</v>
      </c>
    </row>
    <row r="29" spans="1:19" ht="24" x14ac:dyDescent="0.2">
      <c r="A29" s="9" t="s">
        <v>116</v>
      </c>
      <c r="B29" s="27">
        <v>0.9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0.9</v>
      </c>
      <c r="K29" s="27">
        <v>0.6</v>
      </c>
    </row>
    <row r="30" spans="1:19" x14ac:dyDescent="0.2">
      <c r="A30" s="28" t="s">
        <v>117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</row>
    <row r="31" spans="1:19" x14ac:dyDescent="0.2">
      <c r="A31" s="28" t="s">
        <v>135</v>
      </c>
      <c r="B31" s="62">
        <v>4.3</v>
      </c>
      <c r="C31" s="62">
        <f t="shared" ref="C31:S31" si="6">C32+C33</f>
        <v>0</v>
      </c>
      <c r="D31" s="62">
        <f t="shared" si="6"/>
        <v>0</v>
      </c>
      <c r="E31" s="62">
        <f t="shared" si="6"/>
        <v>0</v>
      </c>
      <c r="F31" s="62">
        <v>0</v>
      </c>
      <c r="G31" s="62">
        <f t="shared" si="6"/>
        <v>0</v>
      </c>
      <c r="H31" s="62">
        <v>0.7</v>
      </c>
      <c r="I31" s="62">
        <v>0.1</v>
      </c>
      <c r="J31" s="62">
        <v>5.0999999999999996</v>
      </c>
      <c r="K31" s="62">
        <v>1.4</v>
      </c>
      <c r="L31" s="29">
        <f t="shared" si="6"/>
        <v>960.8</v>
      </c>
      <c r="M31" s="29">
        <f t="shared" si="6"/>
        <v>538</v>
      </c>
      <c r="N31" s="29">
        <f t="shared" si="6"/>
        <v>0</v>
      </c>
      <c r="O31" s="29">
        <f t="shared" si="6"/>
        <v>0</v>
      </c>
      <c r="P31" s="29">
        <f t="shared" si="6"/>
        <v>0</v>
      </c>
      <c r="Q31" s="29">
        <f t="shared" si="6"/>
        <v>0</v>
      </c>
      <c r="R31" s="29">
        <f t="shared" si="6"/>
        <v>0</v>
      </c>
      <c r="S31" s="29">
        <f t="shared" si="6"/>
        <v>0</v>
      </c>
    </row>
    <row r="32" spans="1:19" ht="15" customHeight="1" x14ac:dyDescent="0.2">
      <c r="A32" s="83" t="s">
        <v>118</v>
      </c>
      <c r="B32" s="86">
        <v>1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1</v>
      </c>
      <c r="K32" s="87">
        <v>0.5</v>
      </c>
      <c r="L32" s="88">
        <v>960</v>
      </c>
      <c r="M32" s="88">
        <v>538</v>
      </c>
    </row>
    <row r="33" spans="1:19" x14ac:dyDescent="0.2">
      <c r="A33" s="83" t="s">
        <v>119</v>
      </c>
      <c r="B33" s="52">
        <v>3.3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0.7</v>
      </c>
      <c r="I33" s="52">
        <v>0.1</v>
      </c>
      <c r="J33" s="52">
        <v>4.0999999999999996</v>
      </c>
      <c r="K33" s="52">
        <v>0.9</v>
      </c>
      <c r="L33" s="89">
        <v>0.8</v>
      </c>
    </row>
    <row r="34" spans="1:19" x14ac:dyDescent="0.2">
      <c r="A34" s="112" t="s">
        <v>132</v>
      </c>
      <c r="B34" s="62">
        <v>1.9</v>
      </c>
      <c r="C34" s="62">
        <v>0</v>
      </c>
      <c r="D34" s="62">
        <v>0</v>
      </c>
      <c r="E34" s="62">
        <v>0</v>
      </c>
      <c r="F34" s="62">
        <v>134.80000000000001</v>
      </c>
      <c r="G34" s="62">
        <v>0</v>
      </c>
      <c r="H34" s="62">
        <v>0.2</v>
      </c>
      <c r="I34" s="62">
        <v>0.7</v>
      </c>
      <c r="J34" s="62">
        <v>137.6</v>
      </c>
      <c r="K34" s="62">
        <v>1.1000000000000001</v>
      </c>
    </row>
    <row r="35" spans="1:19" x14ac:dyDescent="0.2">
      <c r="A35" s="112" t="s">
        <v>120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</row>
    <row r="36" spans="1:19" ht="26.25" customHeight="1" thickBot="1" x14ac:dyDescent="0.25">
      <c r="A36" s="109" t="s">
        <v>121</v>
      </c>
      <c r="B36" s="60">
        <v>0</v>
      </c>
      <c r="C36" s="60">
        <v>0</v>
      </c>
      <c r="D36" s="60">
        <v>0</v>
      </c>
      <c r="E36" s="60">
        <v>0</v>
      </c>
      <c r="F36" s="60">
        <v>0.7</v>
      </c>
      <c r="G36" s="60">
        <v>0</v>
      </c>
      <c r="H36" s="60">
        <v>0</v>
      </c>
      <c r="I36" s="60">
        <v>0.1</v>
      </c>
      <c r="J36" s="60">
        <v>0.8</v>
      </c>
      <c r="K36" s="60">
        <v>0.4</v>
      </c>
    </row>
    <row r="37" spans="1:19" ht="21" customHeight="1" thickBot="1" x14ac:dyDescent="0.25">
      <c r="A37" s="170" t="s">
        <v>122</v>
      </c>
      <c r="B37" s="34">
        <f t="shared" ref="B37:S37" si="7">B7+B11+B16+B17+B25+B30+B31+B34+B35+B36</f>
        <v>522.9</v>
      </c>
      <c r="C37" s="34">
        <f t="shared" si="7"/>
        <v>1.2999999999999998</v>
      </c>
      <c r="D37" s="34">
        <f t="shared" si="7"/>
        <v>0.30000000000000004</v>
      </c>
      <c r="E37" s="34">
        <f t="shared" si="7"/>
        <v>0.7</v>
      </c>
      <c r="F37" s="34">
        <f t="shared" si="7"/>
        <v>288.7</v>
      </c>
      <c r="G37" s="34">
        <f t="shared" si="7"/>
        <v>1.8</v>
      </c>
      <c r="H37" s="34">
        <f t="shared" si="7"/>
        <v>0.89999999999999991</v>
      </c>
      <c r="I37" s="34">
        <f t="shared" si="7"/>
        <v>470.40000000000003</v>
      </c>
      <c r="J37" s="34">
        <f t="shared" si="7"/>
        <v>1286.9999999999995</v>
      </c>
      <c r="K37" s="34">
        <f t="shared" si="7"/>
        <v>752.5</v>
      </c>
      <c r="L37" s="34">
        <f t="shared" ca="1" si="7"/>
        <v>1006.8</v>
      </c>
      <c r="M37" s="34">
        <f t="shared" si="7"/>
        <v>538</v>
      </c>
      <c r="N37" s="34">
        <f t="shared" si="7"/>
        <v>0</v>
      </c>
      <c r="O37" s="34">
        <f t="shared" si="7"/>
        <v>0</v>
      </c>
      <c r="P37" s="34">
        <f t="shared" si="7"/>
        <v>0</v>
      </c>
      <c r="Q37" s="34">
        <f t="shared" si="7"/>
        <v>0</v>
      </c>
      <c r="R37" s="34">
        <f t="shared" si="7"/>
        <v>0</v>
      </c>
      <c r="S37" s="34">
        <f t="shared" si="7"/>
        <v>0</v>
      </c>
    </row>
    <row r="38" spans="1:19" ht="12.75" customHeight="1" x14ac:dyDescent="0.2">
      <c r="A38" s="116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</row>
    <row r="39" spans="1:19" x14ac:dyDescent="0.2">
      <c r="A39" s="171"/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</row>
    <row r="42" spans="1:19" x14ac:dyDescent="0.2">
      <c r="O42" s="48"/>
    </row>
    <row r="43" spans="1:19" x14ac:dyDescent="0.2">
      <c r="O43" s="48"/>
    </row>
    <row r="44" spans="1:19" x14ac:dyDescent="0.2">
      <c r="O44" s="48"/>
    </row>
    <row r="45" spans="1:19" x14ac:dyDescent="0.2">
      <c r="O45" s="48"/>
    </row>
    <row r="46" spans="1:19" x14ac:dyDescent="0.2">
      <c r="O46" s="48"/>
    </row>
    <row r="47" spans="1:19" x14ac:dyDescent="0.2">
      <c r="O47" s="117"/>
    </row>
    <row r="48" spans="1:19" x14ac:dyDescent="0.2">
      <c r="O48" s="117"/>
    </row>
    <row r="49" spans="15:15" x14ac:dyDescent="0.2">
      <c r="O49" s="48"/>
    </row>
  </sheetData>
  <mergeCells count="12">
    <mergeCell ref="H3:H4"/>
    <mergeCell ref="J3:J4"/>
    <mergeCell ref="K3:K4"/>
    <mergeCell ref="A1:A5"/>
    <mergeCell ref="B1:K1"/>
    <mergeCell ref="B2:K2"/>
    <mergeCell ref="G3:G4"/>
    <mergeCell ref="I3:I4"/>
    <mergeCell ref="C3:C4"/>
    <mergeCell ref="D3:D4"/>
    <mergeCell ref="E3:E4"/>
    <mergeCell ref="F3:F4"/>
  </mergeCells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opLeftCell="A31" zoomScale="136" zoomScaleNormal="136" workbookViewId="0">
      <selection activeCell="K39" sqref="K39"/>
    </sheetView>
  </sheetViews>
  <sheetFormatPr defaultRowHeight="12.75" x14ac:dyDescent="0.2"/>
  <cols>
    <col min="1" max="1" width="36.28515625" style="12" customWidth="1"/>
    <col min="2" max="2" width="12.7109375" style="12" customWidth="1"/>
    <col min="3" max="3" width="8.5703125" style="12" customWidth="1"/>
    <col min="4" max="4" width="9.140625" style="12" customWidth="1"/>
    <col min="5" max="5" width="8" style="12" customWidth="1"/>
    <col min="6" max="6" width="7.85546875" style="12" customWidth="1"/>
    <col min="7" max="7" width="8.28515625" style="12" customWidth="1"/>
    <col min="8" max="8" width="7.85546875" style="12" customWidth="1"/>
    <col min="9" max="9" width="9.7109375" style="12" customWidth="1"/>
    <col min="10" max="10" width="10.5703125" style="12" customWidth="1"/>
    <col min="11" max="11" width="11" style="12" customWidth="1"/>
    <col min="12" max="13" width="0.140625" style="12" hidden="1" customWidth="1"/>
    <col min="14" max="14" width="9.140625" style="12" hidden="1" customWidth="1"/>
    <col min="15" max="16384" width="9.140625" style="12"/>
  </cols>
  <sheetData>
    <row r="1" spans="1:12" x14ac:dyDescent="0.2">
      <c r="A1" s="215" t="s">
        <v>2</v>
      </c>
      <c r="B1" s="218" t="s">
        <v>149</v>
      </c>
      <c r="C1" s="219"/>
      <c r="D1" s="219"/>
      <c r="E1" s="219"/>
      <c r="F1" s="219"/>
      <c r="G1" s="219"/>
      <c r="H1" s="219"/>
      <c r="I1" s="219"/>
      <c r="J1" s="219"/>
      <c r="K1" s="220"/>
    </row>
    <row r="2" spans="1:12" ht="16.5" customHeight="1" x14ac:dyDescent="0.2">
      <c r="A2" s="216"/>
      <c r="B2" s="221" t="s">
        <v>35</v>
      </c>
      <c r="C2" s="222"/>
      <c r="D2" s="222"/>
      <c r="E2" s="222"/>
      <c r="F2" s="222"/>
      <c r="G2" s="222"/>
      <c r="H2" s="222"/>
      <c r="I2" s="222"/>
      <c r="J2" s="222"/>
      <c r="K2" s="223"/>
    </row>
    <row r="3" spans="1:12" ht="48" customHeight="1" x14ac:dyDescent="0.2">
      <c r="A3" s="216"/>
      <c r="B3" s="23" t="s">
        <v>22</v>
      </c>
      <c r="C3" s="200" t="s">
        <v>23</v>
      </c>
      <c r="D3" s="207" t="s">
        <v>24</v>
      </c>
      <c r="E3" s="200" t="s">
        <v>25</v>
      </c>
      <c r="F3" s="200" t="s">
        <v>26</v>
      </c>
      <c r="G3" s="200" t="s">
        <v>27</v>
      </c>
      <c r="H3" s="207" t="s">
        <v>28</v>
      </c>
      <c r="I3" s="207" t="s">
        <v>29</v>
      </c>
      <c r="J3" s="207" t="s">
        <v>30</v>
      </c>
      <c r="K3" s="200" t="s">
        <v>36</v>
      </c>
    </row>
    <row r="4" spans="1:12" ht="58.5" customHeight="1" x14ac:dyDescent="0.2">
      <c r="A4" s="216"/>
      <c r="B4" s="15" t="s">
        <v>30</v>
      </c>
      <c r="C4" s="201"/>
      <c r="D4" s="208"/>
      <c r="E4" s="201"/>
      <c r="F4" s="201"/>
      <c r="G4" s="201"/>
      <c r="H4" s="208"/>
      <c r="I4" s="208"/>
      <c r="J4" s="208"/>
      <c r="K4" s="214"/>
    </row>
    <row r="5" spans="1:12" x14ac:dyDescent="0.2">
      <c r="A5" s="217"/>
      <c r="B5" s="15" t="s">
        <v>33</v>
      </c>
      <c r="C5" s="15" t="s">
        <v>37</v>
      </c>
      <c r="D5" s="15" t="s">
        <v>33</v>
      </c>
      <c r="E5" s="15" t="s">
        <v>33</v>
      </c>
      <c r="F5" s="15" t="s">
        <v>33</v>
      </c>
      <c r="G5" s="15" t="s">
        <v>33</v>
      </c>
      <c r="H5" s="15" t="s">
        <v>33</v>
      </c>
      <c r="I5" s="15" t="s">
        <v>33</v>
      </c>
      <c r="J5" s="42" t="s">
        <v>33</v>
      </c>
      <c r="K5" s="15" t="s">
        <v>33</v>
      </c>
    </row>
    <row r="6" spans="1:12" x14ac:dyDescent="0.2">
      <c r="A6" s="15" t="s">
        <v>21</v>
      </c>
      <c r="B6" s="21">
        <v>26</v>
      </c>
      <c r="C6" s="15">
        <v>27</v>
      </c>
      <c r="D6" s="15">
        <v>28</v>
      </c>
      <c r="E6" s="15">
        <v>29</v>
      </c>
      <c r="F6" s="15">
        <v>30</v>
      </c>
      <c r="G6" s="15">
        <v>31</v>
      </c>
      <c r="H6" s="15">
        <v>32</v>
      </c>
      <c r="I6" s="15">
        <v>33</v>
      </c>
      <c r="J6" s="42">
        <v>34</v>
      </c>
      <c r="K6" s="15">
        <v>35</v>
      </c>
      <c r="L6" s="43"/>
    </row>
    <row r="7" spans="1:12" ht="39" customHeight="1" x14ac:dyDescent="0.2">
      <c r="A7" s="28" t="s">
        <v>103</v>
      </c>
      <c r="B7" s="29">
        <v>389.2</v>
      </c>
      <c r="C7" s="29">
        <v>0.8</v>
      </c>
      <c r="D7" s="29">
        <v>0</v>
      </c>
      <c r="E7" s="29">
        <v>1.8</v>
      </c>
      <c r="F7" s="29">
        <f t="shared" ref="F7:H7" si="0">F8+F9+F10</f>
        <v>0</v>
      </c>
      <c r="G7" s="29">
        <f t="shared" si="0"/>
        <v>0</v>
      </c>
      <c r="H7" s="29">
        <f t="shared" si="0"/>
        <v>0</v>
      </c>
      <c r="I7" s="29">
        <v>0.4</v>
      </c>
      <c r="J7" s="44">
        <v>392.2</v>
      </c>
      <c r="K7" s="29">
        <v>194.1</v>
      </c>
    </row>
    <row r="8" spans="1:12" x14ac:dyDescent="0.2">
      <c r="A8" s="9" t="s">
        <v>74</v>
      </c>
      <c r="B8" s="27">
        <v>380.4</v>
      </c>
      <c r="C8" s="27">
        <v>0.8</v>
      </c>
      <c r="D8" s="27">
        <v>0</v>
      </c>
      <c r="E8" s="27">
        <v>0.3</v>
      </c>
      <c r="F8" s="27">
        <v>0</v>
      </c>
      <c r="G8" s="27">
        <v>0</v>
      </c>
      <c r="H8" s="27">
        <v>0</v>
      </c>
      <c r="I8" s="27">
        <v>0</v>
      </c>
      <c r="J8" s="40">
        <v>381.5</v>
      </c>
      <c r="K8" s="27">
        <v>190.1</v>
      </c>
    </row>
    <row r="9" spans="1:12" ht="24" customHeight="1" x14ac:dyDescent="0.2">
      <c r="A9" s="9" t="s">
        <v>75</v>
      </c>
      <c r="B9" s="27">
        <v>7.2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40">
        <v>7.2</v>
      </c>
      <c r="K9" s="27">
        <v>2.2999999999999998</v>
      </c>
    </row>
    <row r="10" spans="1:12" ht="24" x14ac:dyDescent="0.2">
      <c r="A10" s="9" t="s">
        <v>76</v>
      </c>
      <c r="B10" s="27">
        <v>1.6</v>
      </c>
      <c r="C10" s="27">
        <v>0</v>
      </c>
      <c r="D10" s="27">
        <v>0</v>
      </c>
      <c r="E10" s="27">
        <v>1.5</v>
      </c>
      <c r="F10" s="27">
        <v>0</v>
      </c>
      <c r="G10" s="27">
        <v>0</v>
      </c>
      <c r="H10" s="27">
        <v>0</v>
      </c>
      <c r="I10" s="27">
        <v>0.4</v>
      </c>
      <c r="J10" s="40">
        <v>3.5</v>
      </c>
      <c r="K10" s="27">
        <v>1.7</v>
      </c>
    </row>
    <row r="11" spans="1:12" s="125" customFormat="1" ht="24" x14ac:dyDescent="0.2">
      <c r="A11" s="28" t="s">
        <v>130</v>
      </c>
      <c r="B11" s="29">
        <f>B12+B13+B14+B15</f>
        <v>610.9</v>
      </c>
      <c r="C11" s="29">
        <f t="shared" ref="C11:K11" si="1">C12+C13+C14+C15</f>
        <v>0.30000000000000004</v>
      </c>
      <c r="D11" s="29">
        <f t="shared" si="1"/>
        <v>0</v>
      </c>
      <c r="E11" s="29">
        <f t="shared" si="1"/>
        <v>0.1</v>
      </c>
      <c r="F11" s="29">
        <f t="shared" si="1"/>
        <v>0.1</v>
      </c>
      <c r="G11" s="29">
        <f t="shared" si="1"/>
        <v>2.4</v>
      </c>
      <c r="H11" s="29">
        <f t="shared" si="1"/>
        <v>0</v>
      </c>
      <c r="I11" s="29">
        <f t="shared" si="1"/>
        <v>1093.4000000000001</v>
      </c>
      <c r="J11" s="29">
        <f t="shared" si="1"/>
        <v>1707.2</v>
      </c>
      <c r="K11" s="29">
        <f t="shared" si="1"/>
        <v>1086.7</v>
      </c>
      <c r="L11" s="124">
        <f>L12+L13+L15</f>
        <v>0</v>
      </c>
    </row>
    <row r="12" spans="1:12" x14ac:dyDescent="0.2">
      <c r="A12" s="113" t="s">
        <v>79</v>
      </c>
      <c r="B12" s="27">
        <v>32.5</v>
      </c>
      <c r="C12" s="27">
        <v>0.2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4.2</v>
      </c>
      <c r="J12" s="40">
        <v>36.9</v>
      </c>
      <c r="K12" s="27">
        <v>14.5</v>
      </c>
    </row>
    <row r="13" spans="1:12" ht="24.75" customHeight="1" x14ac:dyDescent="0.2">
      <c r="A13" s="9" t="s">
        <v>78</v>
      </c>
      <c r="B13" s="27">
        <v>20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40">
        <v>20</v>
      </c>
      <c r="K13" s="27">
        <v>4.4000000000000004</v>
      </c>
    </row>
    <row r="14" spans="1:12" ht="24.75" customHeight="1" x14ac:dyDescent="0.2">
      <c r="A14" s="9" t="s">
        <v>104</v>
      </c>
      <c r="B14" s="27"/>
      <c r="C14" s="27"/>
      <c r="D14" s="27"/>
      <c r="E14" s="27"/>
      <c r="F14" s="27"/>
      <c r="G14" s="27"/>
      <c r="H14" s="27"/>
      <c r="I14" s="27"/>
      <c r="J14" s="40"/>
      <c r="K14" s="27"/>
    </row>
    <row r="15" spans="1:12" ht="24" x14ac:dyDescent="0.2">
      <c r="A15" s="9" t="s">
        <v>105</v>
      </c>
      <c r="B15" s="27">
        <v>558.4</v>
      </c>
      <c r="C15" s="27">
        <v>0.1</v>
      </c>
      <c r="D15" s="27">
        <v>0</v>
      </c>
      <c r="E15" s="27">
        <v>0.1</v>
      </c>
      <c r="F15" s="27">
        <v>0.1</v>
      </c>
      <c r="G15" s="27">
        <v>2.4</v>
      </c>
      <c r="H15" s="27">
        <v>0</v>
      </c>
      <c r="I15" s="27">
        <v>1089.2</v>
      </c>
      <c r="J15" s="40">
        <v>1650.3</v>
      </c>
      <c r="K15" s="27">
        <v>1067.8</v>
      </c>
    </row>
    <row r="16" spans="1:12" ht="24" x14ac:dyDescent="0.2">
      <c r="A16" s="104" t="s">
        <v>133</v>
      </c>
      <c r="B16" s="29">
        <v>4.2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44">
        <v>4.2</v>
      </c>
      <c r="K16" s="29">
        <v>0.1</v>
      </c>
    </row>
    <row r="17" spans="1:12" ht="15" customHeight="1" x14ac:dyDescent="0.2">
      <c r="A17" s="172" t="s">
        <v>127</v>
      </c>
      <c r="B17" s="29">
        <f>B21+B22+B23+B24</f>
        <v>0.3</v>
      </c>
      <c r="C17" s="29">
        <f t="shared" ref="C17:K17" si="2">C21+C22+C23+C24</f>
        <v>0</v>
      </c>
      <c r="D17" s="29">
        <f t="shared" si="2"/>
        <v>0</v>
      </c>
      <c r="E17" s="29">
        <f t="shared" si="2"/>
        <v>0</v>
      </c>
      <c r="F17" s="29">
        <f t="shared" si="2"/>
        <v>0</v>
      </c>
      <c r="G17" s="29">
        <f t="shared" si="2"/>
        <v>0</v>
      </c>
      <c r="H17" s="29">
        <f t="shared" si="2"/>
        <v>0</v>
      </c>
      <c r="I17" s="29">
        <f t="shared" si="2"/>
        <v>0</v>
      </c>
      <c r="J17" s="29">
        <f t="shared" si="2"/>
        <v>0.3</v>
      </c>
      <c r="K17" s="29">
        <f t="shared" si="2"/>
        <v>0</v>
      </c>
    </row>
    <row r="18" spans="1:12" x14ac:dyDescent="0.2">
      <c r="A18" s="76" t="s">
        <v>107</v>
      </c>
      <c r="B18" s="167">
        <f>B19+B20+B21+B22+B23+B24</f>
        <v>1.9000000000000001</v>
      </c>
      <c r="C18" s="167">
        <f t="shared" ref="C18:K18" si="3">C19+C20+C21+C22+C23+C24</f>
        <v>0.2</v>
      </c>
      <c r="D18" s="167">
        <f t="shared" si="3"/>
        <v>0</v>
      </c>
      <c r="E18" s="167">
        <f t="shared" si="3"/>
        <v>0</v>
      </c>
      <c r="F18" s="167">
        <f t="shared" si="3"/>
        <v>0</v>
      </c>
      <c r="G18" s="167">
        <f t="shared" si="3"/>
        <v>0</v>
      </c>
      <c r="H18" s="167">
        <f t="shared" si="3"/>
        <v>0</v>
      </c>
      <c r="I18" s="167">
        <f t="shared" si="3"/>
        <v>1.3</v>
      </c>
      <c r="J18" s="167">
        <f t="shared" si="3"/>
        <v>2.1</v>
      </c>
      <c r="K18" s="167">
        <f t="shared" si="3"/>
        <v>0</v>
      </c>
    </row>
    <row r="19" spans="1:12" ht="36" x14ac:dyDescent="0.2">
      <c r="A19" s="83" t="s">
        <v>108</v>
      </c>
      <c r="B19" s="129">
        <v>1.3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1.3</v>
      </c>
      <c r="J19" s="129">
        <v>1.3</v>
      </c>
      <c r="K19" s="129">
        <v>0</v>
      </c>
      <c r="L19" s="130">
        <v>19388</v>
      </c>
    </row>
    <row r="20" spans="1:12" x14ac:dyDescent="0.2">
      <c r="A20" s="155" t="s">
        <v>109</v>
      </c>
      <c r="B20" s="129">
        <v>0.3</v>
      </c>
      <c r="C20" s="129">
        <v>0.2</v>
      </c>
      <c r="D20" s="129">
        <v>0</v>
      </c>
      <c r="E20" s="129">
        <v>0</v>
      </c>
      <c r="F20" s="129">
        <v>0</v>
      </c>
      <c r="G20" s="129">
        <v>0</v>
      </c>
      <c r="H20" s="129">
        <v>0</v>
      </c>
      <c r="I20" s="12">
        <v>0</v>
      </c>
      <c r="J20" s="129">
        <v>0.5</v>
      </c>
      <c r="K20" s="129">
        <v>0</v>
      </c>
      <c r="L20" s="130">
        <v>42</v>
      </c>
    </row>
    <row r="21" spans="1:12" ht="36" x14ac:dyDescent="0.2">
      <c r="A21" s="83" t="s">
        <v>110</v>
      </c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129">
        <v>0</v>
      </c>
      <c r="J21" s="129">
        <v>0</v>
      </c>
      <c r="K21" s="129">
        <v>0</v>
      </c>
      <c r="L21" s="130">
        <v>0</v>
      </c>
    </row>
    <row r="22" spans="1:12" ht="24" x14ac:dyDescent="0.2">
      <c r="A22" s="83" t="s">
        <v>111</v>
      </c>
      <c r="B22" s="87">
        <v>0.3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0.3</v>
      </c>
      <c r="K22" s="87">
        <v>0</v>
      </c>
      <c r="L22" s="130">
        <v>0</v>
      </c>
    </row>
    <row r="23" spans="1:12" ht="24" x14ac:dyDescent="0.2">
      <c r="A23" s="83" t="s">
        <v>112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  <c r="H23" s="144">
        <v>0</v>
      </c>
      <c r="I23" s="144">
        <v>0</v>
      </c>
      <c r="J23" s="144">
        <v>0</v>
      </c>
      <c r="K23" s="144">
        <v>0</v>
      </c>
      <c r="L23" s="130">
        <v>0</v>
      </c>
    </row>
    <row r="24" spans="1:12" x14ac:dyDescent="0.2">
      <c r="A24" s="9" t="s">
        <v>113</v>
      </c>
      <c r="B24" s="150">
        <v>0</v>
      </c>
      <c r="C24" s="151">
        <v>0</v>
      </c>
      <c r="D24" s="151">
        <v>0</v>
      </c>
      <c r="E24" s="151">
        <v>0</v>
      </c>
      <c r="F24" s="151"/>
      <c r="G24" s="151">
        <v>0</v>
      </c>
      <c r="H24" s="151">
        <v>0</v>
      </c>
      <c r="I24" s="151">
        <v>0</v>
      </c>
      <c r="J24" s="151">
        <v>0</v>
      </c>
      <c r="K24" s="152">
        <v>0</v>
      </c>
      <c r="L24" s="130">
        <v>0</v>
      </c>
    </row>
    <row r="25" spans="1:12" x14ac:dyDescent="0.2">
      <c r="A25" s="71" t="s">
        <v>137</v>
      </c>
      <c r="B25" s="62">
        <v>0.1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173">
        <v>0.1</v>
      </c>
      <c r="K25" s="62"/>
    </row>
    <row r="26" spans="1:12" ht="24" x14ac:dyDescent="0.2">
      <c r="A26" s="76" t="s">
        <v>124</v>
      </c>
      <c r="B26" s="77">
        <v>11.7</v>
      </c>
      <c r="C26" s="77">
        <f>C27+C28+C29</f>
        <v>0</v>
      </c>
      <c r="D26" s="77">
        <f t="shared" ref="D26:I26" si="4">D27+D28+D29</f>
        <v>0</v>
      </c>
      <c r="E26" s="77">
        <f t="shared" si="4"/>
        <v>0</v>
      </c>
      <c r="F26" s="77">
        <f t="shared" si="4"/>
        <v>0</v>
      </c>
      <c r="G26" s="77">
        <f t="shared" si="4"/>
        <v>0</v>
      </c>
      <c r="H26" s="77">
        <f t="shared" si="4"/>
        <v>0</v>
      </c>
      <c r="I26" s="77">
        <f t="shared" si="4"/>
        <v>0</v>
      </c>
      <c r="J26" s="77">
        <v>11.7</v>
      </c>
      <c r="K26" s="77">
        <v>0.9</v>
      </c>
      <c r="L26" s="78">
        <f>L27+L28+L29</f>
        <v>0</v>
      </c>
    </row>
    <row r="27" spans="1:12" ht="24" x14ac:dyDescent="0.2">
      <c r="A27" s="9" t="s">
        <v>114</v>
      </c>
      <c r="B27" s="27">
        <v>4.3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40">
        <v>4.3</v>
      </c>
      <c r="K27" s="27">
        <v>0.4</v>
      </c>
    </row>
    <row r="28" spans="1:12" ht="24" x14ac:dyDescent="0.2">
      <c r="A28" s="9" t="s">
        <v>115</v>
      </c>
      <c r="B28" s="27">
        <v>7.3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40">
        <v>7.3</v>
      </c>
      <c r="K28" s="27">
        <v>0.5</v>
      </c>
    </row>
    <row r="29" spans="1:12" ht="24" x14ac:dyDescent="0.2">
      <c r="A29" s="9" t="s">
        <v>116</v>
      </c>
      <c r="B29" s="27">
        <v>0.2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40">
        <v>0.2</v>
      </c>
      <c r="K29" s="27">
        <v>0</v>
      </c>
    </row>
    <row r="30" spans="1:12" ht="14.25" customHeight="1" x14ac:dyDescent="0.2">
      <c r="A30" s="28" t="s">
        <v>117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44">
        <v>0</v>
      </c>
      <c r="K30" s="29">
        <v>0</v>
      </c>
    </row>
    <row r="31" spans="1:12" x14ac:dyDescent="0.2">
      <c r="A31" s="28" t="s">
        <v>140</v>
      </c>
      <c r="B31" s="29">
        <f t="shared" ref="B31:L31" si="5">B32+B33</f>
        <v>5.0999999999999996</v>
      </c>
      <c r="C31" s="29">
        <f t="shared" si="5"/>
        <v>0</v>
      </c>
      <c r="D31" s="29">
        <f t="shared" si="5"/>
        <v>0</v>
      </c>
      <c r="E31" s="29">
        <f t="shared" si="5"/>
        <v>0</v>
      </c>
      <c r="F31" s="29">
        <f t="shared" si="5"/>
        <v>0</v>
      </c>
      <c r="G31" s="29">
        <f t="shared" si="5"/>
        <v>0</v>
      </c>
      <c r="H31" s="29">
        <f t="shared" si="5"/>
        <v>0</v>
      </c>
      <c r="I31" s="29">
        <f t="shared" si="5"/>
        <v>0</v>
      </c>
      <c r="J31" s="44">
        <f t="shared" si="5"/>
        <v>5.0999999999999996</v>
      </c>
      <c r="K31" s="29">
        <f t="shared" si="5"/>
        <v>0</v>
      </c>
      <c r="L31" s="92">
        <f t="shared" si="5"/>
        <v>0</v>
      </c>
    </row>
    <row r="32" spans="1:12" ht="24" x14ac:dyDescent="0.2">
      <c r="A32" s="9" t="s">
        <v>118</v>
      </c>
      <c r="B32" s="52">
        <v>0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90">
        <v>0</v>
      </c>
      <c r="K32" s="52">
        <v>0</v>
      </c>
      <c r="L32" s="91"/>
    </row>
    <row r="33" spans="1:16" x14ac:dyDescent="0.2">
      <c r="A33" s="9" t="s">
        <v>119</v>
      </c>
      <c r="B33" s="84">
        <v>5.0999999999999996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90">
        <v>5.0999999999999996</v>
      </c>
      <c r="K33" s="52">
        <v>0</v>
      </c>
      <c r="L33" s="91"/>
      <c r="P33" s="50" t="s">
        <v>157</v>
      </c>
    </row>
    <row r="34" spans="1:16" x14ac:dyDescent="0.2">
      <c r="A34" s="112" t="s">
        <v>132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44">
        <v>0</v>
      </c>
      <c r="K34" s="29">
        <v>0</v>
      </c>
    </row>
    <row r="35" spans="1:16" x14ac:dyDescent="0.2">
      <c r="A35" s="28" t="s">
        <v>120</v>
      </c>
      <c r="B35" s="27"/>
      <c r="C35" s="27"/>
      <c r="D35" s="27"/>
      <c r="E35" s="27"/>
      <c r="F35" s="27"/>
      <c r="G35" s="27"/>
      <c r="H35" s="27"/>
      <c r="I35" s="27"/>
      <c r="J35" s="40"/>
      <c r="K35" s="27"/>
    </row>
    <row r="36" spans="1:16" ht="24.75" customHeight="1" thickBot="1" x14ac:dyDescent="0.25">
      <c r="A36" s="109" t="s">
        <v>121</v>
      </c>
      <c r="B36" s="60">
        <v>0</v>
      </c>
      <c r="C36" s="60">
        <v>0</v>
      </c>
      <c r="D36" s="60">
        <v>0</v>
      </c>
      <c r="E36" s="60">
        <v>0.8</v>
      </c>
      <c r="F36" s="60">
        <v>0.1</v>
      </c>
      <c r="G36" s="60">
        <v>0</v>
      </c>
      <c r="H36" s="60">
        <v>0</v>
      </c>
      <c r="I36" s="60">
        <v>0</v>
      </c>
      <c r="J36" s="110">
        <v>0.9</v>
      </c>
      <c r="K36" s="60"/>
    </row>
    <row r="37" spans="1:16" ht="22.5" customHeight="1" thickBot="1" x14ac:dyDescent="0.25">
      <c r="A37" s="174" t="s">
        <v>122</v>
      </c>
      <c r="B37" s="175">
        <f t="shared" ref="B37:K37" si="6">B7+B11+B16+B17+B25+B30+B31+B34+B35+B36</f>
        <v>1009.8</v>
      </c>
      <c r="C37" s="175">
        <f t="shared" si="6"/>
        <v>1.1000000000000001</v>
      </c>
      <c r="D37" s="175">
        <f t="shared" si="6"/>
        <v>0</v>
      </c>
      <c r="E37" s="175">
        <f t="shared" si="6"/>
        <v>2.7</v>
      </c>
      <c r="F37" s="175">
        <f t="shared" si="6"/>
        <v>0.2</v>
      </c>
      <c r="G37" s="175">
        <f t="shared" si="6"/>
        <v>2.4</v>
      </c>
      <c r="H37" s="175">
        <f t="shared" si="6"/>
        <v>0</v>
      </c>
      <c r="I37" s="175">
        <f t="shared" si="6"/>
        <v>1093.8000000000002</v>
      </c>
      <c r="J37" s="176">
        <f t="shared" si="6"/>
        <v>2110</v>
      </c>
      <c r="K37" s="34">
        <f t="shared" si="6"/>
        <v>1280.8999999999999</v>
      </c>
      <c r="L37" s="175">
        <f>L7+L11+L17+L25+L30+L31+L34+L35+L36</f>
        <v>0</v>
      </c>
    </row>
    <row r="38" spans="1:16" ht="12.75" customHeight="1" x14ac:dyDescent="0.2"/>
    <row r="42" spans="1:16" ht="3" customHeight="1" x14ac:dyDescent="0.2"/>
    <row r="44" spans="1:16" ht="6" customHeight="1" x14ac:dyDescent="0.2"/>
    <row r="46" spans="1:16" ht="2.25" customHeight="1" x14ac:dyDescent="0.2"/>
  </sheetData>
  <mergeCells count="12">
    <mergeCell ref="H3:H4"/>
    <mergeCell ref="I3:I4"/>
    <mergeCell ref="J3:J4"/>
    <mergeCell ref="K3:K4"/>
    <mergeCell ref="A1:A5"/>
    <mergeCell ref="B1:K1"/>
    <mergeCell ref="B2:K2"/>
    <mergeCell ref="G3:G4"/>
    <mergeCell ref="C3:C4"/>
    <mergeCell ref="D3:D4"/>
    <mergeCell ref="E3:E4"/>
    <mergeCell ref="F3:F4"/>
  </mergeCells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A19" zoomScale="118" zoomScaleNormal="118" workbookViewId="0">
      <selection activeCell="O41" sqref="O41"/>
    </sheetView>
  </sheetViews>
  <sheetFormatPr defaultRowHeight="12.75" x14ac:dyDescent="0.2"/>
  <cols>
    <col min="1" max="1" width="32.85546875" style="12" customWidth="1"/>
    <col min="2" max="2" width="9.5703125" style="12" customWidth="1"/>
    <col min="3" max="3" width="8" style="12" hidden="1" customWidth="1"/>
    <col min="4" max="4" width="6.28515625" style="12" customWidth="1"/>
    <col min="5" max="5" width="8.42578125" style="12" customWidth="1"/>
    <col min="6" max="6" width="7.85546875" style="12" customWidth="1"/>
    <col min="7" max="7" width="8.7109375" style="12" customWidth="1"/>
    <col min="8" max="8" width="6.42578125" style="12" customWidth="1"/>
    <col min="9" max="9" width="12" style="12" customWidth="1"/>
    <col min="10" max="10" width="8.42578125" style="12" customWidth="1"/>
    <col min="11" max="11" width="10.140625" style="12" customWidth="1"/>
    <col min="12" max="12" width="8.7109375" style="12" customWidth="1"/>
    <col min="13" max="13" width="5.28515625" style="12" customWidth="1"/>
    <col min="14" max="14" width="5.140625" style="12" customWidth="1"/>
    <col min="15" max="15" width="6.5703125" style="12" customWidth="1"/>
    <col min="16" max="16" width="5" style="12" customWidth="1"/>
    <col min="17" max="17" width="9.140625" style="12" hidden="1" customWidth="1"/>
    <col min="18" max="16384" width="9.140625" style="12"/>
  </cols>
  <sheetData>
    <row r="1" spans="1:16" ht="26.25" customHeight="1" x14ac:dyDescent="0.2">
      <c r="A1" s="195" t="s">
        <v>2</v>
      </c>
      <c r="B1" s="228" t="s">
        <v>150</v>
      </c>
      <c r="C1" s="199"/>
      <c r="D1" s="199"/>
      <c r="E1" s="199"/>
      <c r="F1" s="199"/>
      <c r="G1" s="199"/>
      <c r="H1" s="199"/>
      <c r="I1" s="199"/>
      <c r="J1" s="199"/>
      <c r="K1" s="199"/>
      <c r="L1" s="209"/>
      <c r="M1" s="202" t="s">
        <v>38</v>
      </c>
      <c r="N1" s="203"/>
      <c r="O1" s="203"/>
      <c r="P1" s="204"/>
    </row>
    <row r="2" spans="1:16" ht="36.75" customHeight="1" x14ac:dyDescent="0.2">
      <c r="A2" s="196"/>
      <c r="B2" s="229" t="s">
        <v>22</v>
      </c>
      <c r="C2" s="230"/>
      <c r="D2" s="202" t="s">
        <v>39</v>
      </c>
      <c r="E2" s="203"/>
      <c r="F2" s="203"/>
      <c r="G2" s="203"/>
      <c r="H2" s="203"/>
      <c r="I2" s="203"/>
      <c r="J2" s="203"/>
      <c r="K2" s="203"/>
      <c r="L2" s="204"/>
      <c r="M2" s="224" t="s">
        <v>32</v>
      </c>
      <c r="N2" s="210"/>
      <c r="O2" s="210"/>
      <c r="P2" s="211"/>
    </row>
    <row r="3" spans="1:16" ht="16.5" customHeight="1" x14ac:dyDescent="0.2">
      <c r="A3" s="196"/>
      <c r="B3" s="231"/>
      <c r="C3" s="232"/>
      <c r="D3" s="200" t="s">
        <v>23</v>
      </c>
      <c r="E3" s="207" t="s">
        <v>24</v>
      </c>
      <c r="F3" s="200" t="s">
        <v>25</v>
      </c>
      <c r="G3" s="200" t="s">
        <v>26</v>
      </c>
      <c r="H3" s="200" t="s">
        <v>27</v>
      </c>
      <c r="I3" s="207" t="s">
        <v>28</v>
      </c>
      <c r="J3" s="207" t="s">
        <v>29</v>
      </c>
      <c r="K3" s="207" t="s">
        <v>30</v>
      </c>
      <c r="L3" s="200" t="s">
        <v>36</v>
      </c>
      <c r="M3" s="207" t="s">
        <v>30</v>
      </c>
      <c r="N3" s="200" t="s">
        <v>36</v>
      </c>
      <c r="O3" s="225" t="s">
        <v>40</v>
      </c>
      <c r="P3" s="226"/>
    </row>
    <row r="4" spans="1:16" ht="45.75" customHeight="1" x14ac:dyDescent="0.2">
      <c r="A4" s="196"/>
      <c r="B4" s="14" t="s">
        <v>94</v>
      </c>
      <c r="C4" s="233"/>
      <c r="D4" s="201"/>
      <c r="E4" s="208"/>
      <c r="F4" s="201"/>
      <c r="G4" s="201"/>
      <c r="H4" s="201"/>
      <c r="I4" s="208"/>
      <c r="J4" s="208"/>
      <c r="K4" s="208"/>
      <c r="L4" s="201"/>
      <c r="M4" s="227"/>
      <c r="N4" s="214"/>
      <c r="O4" s="212" t="s">
        <v>41</v>
      </c>
      <c r="P4" s="212" t="s">
        <v>42</v>
      </c>
    </row>
    <row r="5" spans="1:16" x14ac:dyDescent="0.2">
      <c r="A5" s="197"/>
      <c r="B5" s="13" t="s">
        <v>33</v>
      </c>
      <c r="C5" s="234"/>
      <c r="D5" s="14" t="s">
        <v>33</v>
      </c>
      <c r="E5" s="14" t="s">
        <v>33</v>
      </c>
      <c r="F5" s="14" t="s">
        <v>33</v>
      </c>
      <c r="G5" s="14" t="s">
        <v>33</v>
      </c>
      <c r="H5" s="14" t="s">
        <v>33</v>
      </c>
      <c r="I5" s="14" t="s">
        <v>33</v>
      </c>
      <c r="J5" s="14" t="s">
        <v>33</v>
      </c>
      <c r="K5" s="14" t="s">
        <v>33</v>
      </c>
      <c r="L5" s="14" t="s">
        <v>33</v>
      </c>
      <c r="M5" s="208"/>
      <c r="N5" s="201"/>
      <c r="O5" s="213"/>
      <c r="P5" s="213"/>
    </row>
    <row r="6" spans="1:16" x14ac:dyDescent="0.2">
      <c r="A6" s="15" t="s">
        <v>21</v>
      </c>
      <c r="B6" s="21">
        <v>38</v>
      </c>
      <c r="C6" s="15">
        <v>41</v>
      </c>
      <c r="D6" s="15">
        <v>39</v>
      </c>
      <c r="E6" s="15">
        <v>40</v>
      </c>
      <c r="F6" s="15">
        <v>41</v>
      </c>
      <c r="G6" s="15">
        <v>42</v>
      </c>
      <c r="H6" s="15">
        <v>43</v>
      </c>
      <c r="I6" s="15">
        <v>44</v>
      </c>
      <c r="J6" s="15">
        <v>45</v>
      </c>
      <c r="K6" s="15">
        <v>46</v>
      </c>
      <c r="L6" s="15">
        <v>47</v>
      </c>
      <c r="M6" s="15">
        <v>48</v>
      </c>
      <c r="N6" s="15">
        <v>49</v>
      </c>
      <c r="O6" s="15">
        <v>50</v>
      </c>
      <c r="P6" s="15">
        <v>51</v>
      </c>
    </row>
    <row r="7" spans="1:16" ht="33.75" x14ac:dyDescent="0.2">
      <c r="A7" s="31" t="s">
        <v>126</v>
      </c>
      <c r="B7" s="29">
        <v>16319.3</v>
      </c>
      <c r="C7" s="29">
        <f t="shared" ref="C7:I7" si="0">C8+C9+C10</f>
        <v>0</v>
      </c>
      <c r="D7" s="29">
        <v>100.8</v>
      </c>
      <c r="E7" s="29">
        <v>4.8</v>
      </c>
      <c r="F7" s="29">
        <v>63.6</v>
      </c>
      <c r="G7" s="29">
        <v>20.9</v>
      </c>
      <c r="H7" s="29">
        <v>141</v>
      </c>
      <c r="I7" s="29">
        <f t="shared" si="0"/>
        <v>0</v>
      </c>
      <c r="J7" s="29">
        <v>138.1</v>
      </c>
      <c r="K7" s="29">
        <v>16788.5</v>
      </c>
      <c r="L7" s="29">
        <v>8093.3</v>
      </c>
      <c r="M7" s="29"/>
      <c r="N7" s="29"/>
      <c r="O7" s="29"/>
      <c r="P7" s="29"/>
    </row>
    <row r="8" spans="1:16" x14ac:dyDescent="0.2">
      <c r="A8" s="9" t="s">
        <v>74</v>
      </c>
      <c r="B8" s="27">
        <v>13867</v>
      </c>
      <c r="C8" s="27"/>
      <c r="D8" s="27">
        <v>38.6</v>
      </c>
      <c r="E8" s="27">
        <v>0</v>
      </c>
      <c r="F8" s="27">
        <v>34.299999999999997</v>
      </c>
      <c r="G8" s="27">
        <v>15.8</v>
      </c>
      <c r="H8" s="27">
        <v>1.9</v>
      </c>
      <c r="I8" s="27">
        <v>0</v>
      </c>
      <c r="J8" s="27">
        <v>3.4</v>
      </c>
      <c r="K8" s="27">
        <v>13961</v>
      </c>
      <c r="L8" s="27">
        <v>7622.2</v>
      </c>
      <c r="M8" s="27"/>
      <c r="N8" s="27"/>
      <c r="O8" s="27"/>
      <c r="P8" s="27"/>
    </row>
    <row r="9" spans="1:16" ht="24" x14ac:dyDescent="0.2">
      <c r="A9" s="9" t="s">
        <v>75</v>
      </c>
      <c r="B9" s="27">
        <v>2214.1</v>
      </c>
      <c r="C9" s="27"/>
      <c r="D9" s="27">
        <v>62.2</v>
      </c>
      <c r="E9" s="32">
        <v>4.8</v>
      </c>
      <c r="F9" s="27">
        <v>25.9</v>
      </c>
      <c r="G9" s="27">
        <v>3.5</v>
      </c>
      <c r="H9" s="27">
        <v>138.6</v>
      </c>
      <c r="I9" s="27">
        <v>0</v>
      </c>
      <c r="J9" s="27">
        <v>131.30000000000001</v>
      </c>
      <c r="K9" s="27">
        <v>2580.4</v>
      </c>
      <c r="L9" s="27">
        <v>336.6</v>
      </c>
      <c r="M9" s="27"/>
      <c r="N9" s="27"/>
      <c r="O9" s="40"/>
      <c r="P9" s="27"/>
    </row>
    <row r="10" spans="1:16" ht="24" x14ac:dyDescent="0.2">
      <c r="A10" s="9" t="s">
        <v>76</v>
      </c>
      <c r="B10" s="27">
        <v>238.2</v>
      </c>
      <c r="C10" s="27"/>
      <c r="D10" s="27">
        <v>0</v>
      </c>
      <c r="E10" s="27">
        <v>0</v>
      </c>
      <c r="F10" s="27">
        <v>3.4</v>
      </c>
      <c r="G10" s="27">
        <v>1.6</v>
      </c>
      <c r="H10" s="27">
        <v>0.5</v>
      </c>
      <c r="I10" s="27">
        <v>0</v>
      </c>
      <c r="J10" s="27">
        <v>3.4</v>
      </c>
      <c r="K10" s="27">
        <v>247.1</v>
      </c>
      <c r="L10" s="27">
        <v>134.5</v>
      </c>
      <c r="M10" s="27"/>
      <c r="N10" s="27"/>
      <c r="O10" s="40"/>
      <c r="P10" s="27"/>
    </row>
    <row r="11" spans="1:16" ht="24" x14ac:dyDescent="0.2">
      <c r="A11" s="28" t="s">
        <v>134</v>
      </c>
      <c r="B11" s="29">
        <f>B12+B13+B14+B15</f>
        <v>18887</v>
      </c>
      <c r="C11" s="29">
        <f t="shared" ref="C11:L11" si="1">C12+C13+C14+C15</f>
        <v>0</v>
      </c>
      <c r="D11" s="29">
        <f t="shared" si="1"/>
        <v>247.3</v>
      </c>
      <c r="E11" s="29">
        <f t="shared" si="1"/>
        <v>110.7</v>
      </c>
      <c r="F11" s="29">
        <f t="shared" si="1"/>
        <v>12.6</v>
      </c>
      <c r="G11" s="29">
        <f t="shared" si="1"/>
        <v>160.9</v>
      </c>
      <c r="H11" s="29">
        <f t="shared" si="1"/>
        <v>37.299999999999997</v>
      </c>
      <c r="I11" s="29">
        <f t="shared" si="1"/>
        <v>0</v>
      </c>
      <c r="J11" s="29">
        <f t="shared" si="1"/>
        <v>9798.2000000000007</v>
      </c>
      <c r="K11" s="29">
        <f t="shared" si="1"/>
        <v>29254</v>
      </c>
      <c r="L11" s="29">
        <f t="shared" si="1"/>
        <v>15724</v>
      </c>
      <c r="M11" s="51"/>
      <c r="N11" s="27"/>
      <c r="O11" s="27"/>
      <c r="P11" s="27"/>
    </row>
    <row r="12" spans="1:16" ht="25.5" customHeight="1" x14ac:dyDescent="0.2">
      <c r="A12" s="120" t="s">
        <v>82</v>
      </c>
      <c r="B12" s="27">
        <v>6624.7</v>
      </c>
      <c r="C12" s="27"/>
      <c r="D12" s="27">
        <v>133.69999999999999</v>
      </c>
      <c r="E12" s="27">
        <v>110.7</v>
      </c>
      <c r="F12" s="27">
        <v>7.4</v>
      </c>
      <c r="G12" s="27">
        <v>160.80000000000001</v>
      </c>
      <c r="H12" s="27">
        <v>6</v>
      </c>
      <c r="I12" s="27">
        <v>0</v>
      </c>
      <c r="J12" s="27">
        <v>451.8</v>
      </c>
      <c r="K12" s="27">
        <v>7495.1</v>
      </c>
      <c r="L12" s="27">
        <v>2052.4</v>
      </c>
      <c r="M12" s="27"/>
      <c r="N12" s="27"/>
      <c r="O12" s="27"/>
      <c r="P12" s="27"/>
    </row>
    <row r="13" spans="1:16" ht="24" x14ac:dyDescent="0.2">
      <c r="A13" s="9" t="s">
        <v>78</v>
      </c>
      <c r="B13" s="27">
        <v>1706.5</v>
      </c>
      <c r="C13" s="27"/>
      <c r="D13" s="27">
        <v>72.400000000000006</v>
      </c>
      <c r="E13" s="27">
        <v>0</v>
      </c>
      <c r="F13" s="27">
        <v>0.1</v>
      </c>
      <c r="G13" s="27">
        <v>0</v>
      </c>
      <c r="H13" s="27">
        <v>0</v>
      </c>
      <c r="I13" s="27">
        <v>0</v>
      </c>
      <c r="J13" s="27">
        <v>3.3</v>
      </c>
      <c r="K13" s="27">
        <v>1782.3</v>
      </c>
      <c r="L13" s="27">
        <v>679.2</v>
      </c>
      <c r="M13" s="27"/>
      <c r="N13" s="27"/>
      <c r="O13" s="27"/>
      <c r="P13" s="27"/>
    </row>
    <row r="14" spans="1:16" ht="36" x14ac:dyDescent="0.2">
      <c r="A14" s="9" t="s">
        <v>104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ht="24" x14ac:dyDescent="0.2">
      <c r="A15" s="9" t="s">
        <v>105</v>
      </c>
      <c r="B15" s="52">
        <v>10555.8</v>
      </c>
      <c r="C15" s="52"/>
      <c r="D15" s="52">
        <v>41.2</v>
      </c>
      <c r="E15" s="52">
        <v>0</v>
      </c>
      <c r="F15" s="52">
        <v>5.0999999999999996</v>
      </c>
      <c r="G15" s="52">
        <v>0.1</v>
      </c>
      <c r="H15" s="52">
        <v>31.3</v>
      </c>
      <c r="I15" s="52">
        <v>0</v>
      </c>
      <c r="J15" s="52">
        <v>9343.1</v>
      </c>
      <c r="K15" s="52">
        <v>19976.599999999999</v>
      </c>
      <c r="L15" s="52">
        <v>12992.4</v>
      </c>
      <c r="M15" s="52"/>
      <c r="N15" s="52"/>
      <c r="O15" s="52"/>
      <c r="P15" s="52"/>
    </row>
    <row r="16" spans="1:16" ht="24" x14ac:dyDescent="0.2">
      <c r="A16" s="104" t="s">
        <v>106</v>
      </c>
      <c r="B16" s="29">
        <v>1338.4</v>
      </c>
      <c r="C16" s="29"/>
      <c r="D16" s="105">
        <v>0</v>
      </c>
      <c r="E16" s="29">
        <v>2.9</v>
      </c>
      <c r="F16" s="29">
        <v>0</v>
      </c>
      <c r="G16" s="29">
        <v>0</v>
      </c>
      <c r="H16" s="29">
        <v>0</v>
      </c>
      <c r="I16" s="29">
        <v>0</v>
      </c>
      <c r="J16" s="106">
        <v>47.9</v>
      </c>
      <c r="K16" s="29">
        <v>1389.2</v>
      </c>
      <c r="L16" s="105"/>
      <c r="M16" s="29"/>
      <c r="N16" s="29"/>
      <c r="O16" s="29"/>
      <c r="P16" s="29"/>
    </row>
    <row r="17" spans="1:17" ht="24" x14ac:dyDescent="0.2">
      <c r="A17" s="28" t="s">
        <v>123</v>
      </c>
      <c r="B17" s="29">
        <f>B21+B22+B23+B24</f>
        <v>176.8</v>
      </c>
      <c r="C17" s="29">
        <f t="shared" ref="C17:L17" si="2">C21+C22+C23+C24</f>
        <v>0</v>
      </c>
      <c r="D17" s="29">
        <f t="shared" si="2"/>
        <v>0</v>
      </c>
      <c r="E17" s="29">
        <f t="shared" si="2"/>
        <v>0</v>
      </c>
      <c r="F17" s="29">
        <f t="shared" si="2"/>
        <v>0.2</v>
      </c>
      <c r="G17" s="29">
        <f t="shared" si="2"/>
        <v>0</v>
      </c>
      <c r="H17" s="29">
        <f t="shared" si="2"/>
        <v>0.1</v>
      </c>
      <c r="I17" s="29">
        <f t="shared" si="2"/>
        <v>0.1</v>
      </c>
      <c r="J17" s="29">
        <f t="shared" si="2"/>
        <v>0.8</v>
      </c>
      <c r="K17" s="29">
        <f t="shared" si="2"/>
        <v>178</v>
      </c>
      <c r="L17" s="29">
        <f t="shared" si="2"/>
        <v>23.4</v>
      </c>
      <c r="M17" s="27"/>
      <c r="N17" s="27"/>
      <c r="O17" s="27"/>
      <c r="P17" s="27"/>
    </row>
    <row r="18" spans="1:17" ht="24.75" thickBot="1" x14ac:dyDescent="0.25">
      <c r="A18" s="72" t="s">
        <v>107</v>
      </c>
      <c r="B18" s="167">
        <f>B19+B20+B21+B22+B23+B24</f>
        <v>1234.0999999999999</v>
      </c>
      <c r="C18" s="167">
        <f t="shared" ref="C18:L18" si="3">C19+C20+C21+C22+C23+C24</f>
        <v>0</v>
      </c>
      <c r="D18" s="167">
        <f t="shared" si="3"/>
        <v>0</v>
      </c>
      <c r="E18" s="167">
        <f t="shared" si="3"/>
        <v>0</v>
      </c>
      <c r="F18" s="167">
        <f t="shared" si="3"/>
        <v>0.2</v>
      </c>
      <c r="G18" s="167">
        <f t="shared" si="3"/>
        <v>0.6</v>
      </c>
      <c r="H18" s="167">
        <f t="shared" si="3"/>
        <v>0.1</v>
      </c>
      <c r="I18" s="167">
        <f t="shared" si="3"/>
        <v>0.1</v>
      </c>
      <c r="J18" s="167">
        <f t="shared" si="3"/>
        <v>83.1</v>
      </c>
      <c r="K18" s="167">
        <f t="shared" si="3"/>
        <v>1318.2</v>
      </c>
      <c r="L18" s="167">
        <f t="shared" si="3"/>
        <v>399.29999999999995</v>
      </c>
      <c r="M18" s="53"/>
      <c r="N18" s="53"/>
      <c r="O18" s="53"/>
      <c r="P18" s="53"/>
    </row>
    <row r="19" spans="1:17" ht="36.75" thickBot="1" x14ac:dyDescent="0.25">
      <c r="A19" s="83" t="s">
        <v>108</v>
      </c>
      <c r="B19" s="54">
        <v>765</v>
      </c>
      <c r="C19" s="131"/>
      <c r="D19" s="54">
        <v>0</v>
      </c>
      <c r="E19" s="132">
        <v>0</v>
      </c>
      <c r="F19" s="54">
        <v>0</v>
      </c>
      <c r="G19" s="54">
        <v>0.6</v>
      </c>
      <c r="H19" s="54">
        <v>0</v>
      </c>
      <c r="I19" s="54">
        <v>0</v>
      </c>
      <c r="J19" s="54">
        <v>82.3</v>
      </c>
      <c r="K19" s="54">
        <v>847.9</v>
      </c>
      <c r="L19" s="54">
        <v>213.7</v>
      </c>
      <c r="M19" s="54"/>
      <c r="N19" s="54"/>
      <c r="O19" s="54"/>
      <c r="P19" s="54"/>
      <c r="Q19" s="133">
        <v>128</v>
      </c>
    </row>
    <row r="20" spans="1:17" x14ac:dyDescent="0.2">
      <c r="A20" s="156" t="s">
        <v>109</v>
      </c>
      <c r="B20" s="54">
        <v>292.3</v>
      </c>
      <c r="C20" s="131"/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292.3</v>
      </c>
      <c r="L20" s="54">
        <v>162.19999999999999</v>
      </c>
      <c r="M20" s="36"/>
      <c r="N20" s="54"/>
      <c r="O20" s="54"/>
      <c r="P20" s="54"/>
      <c r="Q20" s="157"/>
    </row>
    <row r="21" spans="1:17" ht="36" customHeight="1" thickBot="1" x14ac:dyDescent="0.25">
      <c r="A21" s="83" t="s">
        <v>110</v>
      </c>
      <c r="B21" s="54">
        <v>5.2</v>
      </c>
      <c r="C21" s="131"/>
      <c r="D21" s="54">
        <v>0</v>
      </c>
      <c r="E21" s="54">
        <v>0</v>
      </c>
      <c r="F21" s="132">
        <v>0</v>
      </c>
      <c r="G21" s="54">
        <v>0</v>
      </c>
      <c r="H21" s="54">
        <v>0</v>
      </c>
      <c r="I21" s="54">
        <v>0</v>
      </c>
      <c r="J21" s="54">
        <v>0</v>
      </c>
      <c r="K21" s="54">
        <v>5.2</v>
      </c>
      <c r="L21" s="54">
        <v>5</v>
      </c>
      <c r="M21" s="54"/>
      <c r="N21" s="54"/>
      <c r="O21" s="54"/>
      <c r="P21" s="54"/>
      <c r="Q21" s="157"/>
    </row>
    <row r="22" spans="1:17" ht="24.75" thickBot="1" x14ac:dyDescent="0.25">
      <c r="A22" s="83" t="s">
        <v>111</v>
      </c>
      <c r="B22" s="55">
        <v>39</v>
      </c>
      <c r="C22" s="131"/>
      <c r="D22" s="55">
        <v>0</v>
      </c>
      <c r="E22" s="139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0.8</v>
      </c>
      <c r="K22" s="55">
        <v>39.799999999999997</v>
      </c>
      <c r="L22" s="55">
        <v>6</v>
      </c>
      <c r="M22" s="55"/>
      <c r="N22" s="55"/>
      <c r="O22" s="55"/>
      <c r="P22" s="55"/>
      <c r="Q22" s="140"/>
    </row>
    <row r="23" spans="1:17" ht="24.75" thickBot="1" x14ac:dyDescent="0.25">
      <c r="A23" s="83" t="s">
        <v>112</v>
      </c>
      <c r="B23" s="56">
        <v>50.5</v>
      </c>
      <c r="C23" s="131"/>
      <c r="D23" s="56">
        <v>0</v>
      </c>
      <c r="E23" s="139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50.5</v>
      </c>
      <c r="L23" s="56">
        <v>4.7</v>
      </c>
      <c r="M23" s="56"/>
      <c r="N23" s="56"/>
      <c r="O23" s="56"/>
      <c r="P23" s="56"/>
      <c r="Q23" s="140"/>
    </row>
    <row r="24" spans="1:17" ht="13.5" thickBot="1" x14ac:dyDescent="0.25">
      <c r="A24" s="83" t="s">
        <v>113</v>
      </c>
      <c r="B24" s="153">
        <v>82.1</v>
      </c>
      <c r="C24" s="153"/>
      <c r="D24" s="153">
        <v>0</v>
      </c>
      <c r="E24" s="153">
        <v>0</v>
      </c>
      <c r="F24" s="55">
        <v>0.2</v>
      </c>
      <c r="G24" s="55">
        <v>0</v>
      </c>
      <c r="H24" s="55">
        <v>0.1</v>
      </c>
      <c r="I24" s="55">
        <v>0.1</v>
      </c>
      <c r="J24" s="119">
        <v>0</v>
      </c>
      <c r="K24" s="55">
        <v>82.5</v>
      </c>
      <c r="L24" s="55">
        <v>7.7</v>
      </c>
      <c r="M24" s="55"/>
      <c r="N24" s="55"/>
      <c r="O24" s="55"/>
      <c r="P24" s="55"/>
      <c r="Q24" s="140"/>
    </row>
    <row r="25" spans="1:17" x14ac:dyDescent="0.2">
      <c r="A25" s="80" t="s">
        <v>136</v>
      </c>
      <c r="B25" s="57">
        <v>213.6</v>
      </c>
      <c r="C25" s="57"/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0.2</v>
      </c>
      <c r="K25" s="57">
        <v>213.8</v>
      </c>
      <c r="L25" s="57">
        <v>12</v>
      </c>
      <c r="M25" s="57"/>
      <c r="N25" s="57"/>
      <c r="O25" s="57"/>
      <c r="P25" s="57"/>
    </row>
    <row r="26" spans="1:17" ht="24" x14ac:dyDescent="0.2">
      <c r="A26" s="72" t="s">
        <v>124</v>
      </c>
      <c r="B26" s="73">
        <v>1360.4</v>
      </c>
      <c r="C26" s="73">
        <f t="shared" ref="C26:I26" si="4">C27+C28+C29</f>
        <v>0</v>
      </c>
      <c r="D26" s="73">
        <f t="shared" si="4"/>
        <v>0</v>
      </c>
      <c r="E26" s="73">
        <v>14.4</v>
      </c>
      <c r="F26" s="73">
        <v>0.1</v>
      </c>
      <c r="G26" s="73">
        <f t="shared" si="4"/>
        <v>0.2</v>
      </c>
      <c r="H26" s="73">
        <f t="shared" si="4"/>
        <v>0</v>
      </c>
      <c r="I26" s="73">
        <f t="shared" si="4"/>
        <v>0</v>
      </c>
      <c r="J26" s="73">
        <v>0.3</v>
      </c>
      <c r="K26" s="73">
        <v>1375.4</v>
      </c>
      <c r="L26" s="73">
        <v>336.2</v>
      </c>
      <c r="M26" s="58"/>
      <c r="N26" s="58"/>
      <c r="O26" s="58"/>
      <c r="P26" s="58"/>
    </row>
    <row r="27" spans="1:17" ht="24" x14ac:dyDescent="0.2">
      <c r="A27" s="79" t="s">
        <v>128</v>
      </c>
      <c r="B27" s="27">
        <v>647.1</v>
      </c>
      <c r="C27" s="27"/>
      <c r="D27" s="27">
        <v>0</v>
      </c>
      <c r="E27" s="52">
        <v>14.4</v>
      </c>
      <c r="F27" s="27">
        <v>0</v>
      </c>
      <c r="G27" s="27">
        <v>0.2</v>
      </c>
      <c r="H27" s="27">
        <v>0</v>
      </c>
      <c r="I27" s="27">
        <v>0</v>
      </c>
      <c r="J27" s="27">
        <v>0</v>
      </c>
      <c r="K27" s="27">
        <v>661.7</v>
      </c>
      <c r="L27" s="27">
        <v>118.6</v>
      </c>
      <c r="M27" s="27"/>
      <c r="N27" s="27"/>
      <c r="O27" s="27"/>
      <c r="P27" s="27"/>
    </row>
    <row r="28" spans="1:17" ht="24" x14ac:dyDescent="0.2">
      <c r="A28" s="9" t="s">
        <v>115</v>
      </c>
      <c r="B28" s="27">
        <v>499.7</v>
      </c>
      <c r="C28" s="27"/>
      <c r="D28" s="27">
        <v>0</v>
      </c>
      <c r="E28" s="27">
        <v>0</v>
      </c>
      <c r="F28" s="27">
        <v>0.1</v>
      </c>
      <c r="G28" s="27">
        <v>0</v>
      </c>
      <c r="H28" s="27">
        <v>0</v>
      </c>
      <c r="I28" s="27">
        <v>0</v>
      </c>
      <c r="J28" s="27">
        <v>0.1</v>
      </c>
      <c r="K28" s="27">
        <v>499.9</v>
      </c>
      <c r="L28" s="27">
        <v>205.6</v>
      </c>
      <c r="M28" s="27"/>
      <c r="N28" s="27"/>
      <c r="O28" s="27"/>
      <c r="P28" s="27"/>
    </row>
    <row r="29" spans="1:17" ht="27" customHeight="1" x14ac:dyDescent="0.2">
      <c r="A29" s="9" t="s">
        <v>116</v>
      </c>
      <c r="B29" s="27">
        <v>213.6</v>
      </c>
      <c r="C29" s="27"/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0.2</v>
      </c>
      <c r="K29" s="27">
        <v>213.8</v>
      </c>
      <c r="L29" s="27">
        <v>12</v>
      </c>
      <c r="M29" s="27"/>
      <c r="N29" s="27"/>
      <c r="O29" s="27"/>
      <c r="P29" s="27"/>
    </row>
    <row r="30" spans="1:17" x14ac:dyDescent="0.2">
      <c r="A30" s="28" t="s">
        <v>117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</row>
    <row r="31" spans="1:17" ht="15" customHeight="1" x14ac:dyDescent="0.2">
      <c r="A31" s="28" t="s">
        <v>140</v>
      </c>
      <c r="B31" s="60">
        <v>558.79999999999995</v>
      </c>
      <c r="C31" s="60">
        <f t="shared" ref="C31:H31" si="5">C32+C33</f>
        <v>0</v>
      </c>
      <c r="D31" s="60">
        <f t="shared" si="5"/>
        <v>0</v>
      </c>
      <c r="E31" s="60">
        <f t="shared" si="5"/>
        <v>0</v>
      </c>
      <c r="F31" s="60">
        <f t="shared" si="5"/>
        <v>0</v>
      </c>
      <c r="G31" s="60">
        <v>0</v>
      </c>
      <c r="H31" s="60">
        <f t="shared" si="5"/>
        <v>0</v>
      </c>
      <c r="I31" s="60">
        <v>12466.6</v>
      </c>
      <c r="J31" s="60">
        <v>892.7</v>
      </c>
      <c r="K31" s="60">
        <v>13918.1</v>
      </c>
      <c r="L31" s="60">
        <v>102.3</v>
      </c>
      <c r="M31" s="60"/>
      <c r="N31" s="60"/>
      <c r="O31" s="60"/>
      <c r="P31" s="60"/>
    </row>
    <row r="32" spans="1:17" ht="24" x14ac:dyDescent="0.2">
      <c r="A32" s="9" t="s">
        <v>118</v>
      </c>
      <c r="B32" s="93">
        <v>283.5</v>
      </c>
      <c r="C32" s="52"/>
      <c r="D32" s="52">
        <v>0</v>
      </c>
      <c r="E32" s="52">
        <v>0</v>
      </c>
      <c r="F32" s="93">
        <v>0</v>
      </c>
      <c r="G32" s="93">
        <v>0</v>
      </c>
      <c r="H32" s="93">
        <v>0</v>
      </c>
      <c r="I32" s="61">
        <v>12455.4</v>
      </c>
      <c r="J32" s="93">
        <v>844.3</v>
      </c>
      <c r="K32" s="93">
        <v>13583.2</v>
      </c>
      <c r="L32" s="61">
        <v>88.8</v>
      </c>
      <c r="M32" s="61"/>
      <c r="N32" s="61"/>
      <c r="O32" s="61"/>
      <c r="P32" s="61"/>
    </row>
    <row r="33" spans="1:17" x14ac:dyDescent="0.2">
      <c r="A33" s="9" t="s">
        <v>119</v>
      </c>
      <c r="B33" s="52">
        <v>275.3</v>
      </c>
      <c r="C33" s="52"/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11.2</v>
      </c>
      <c r="J33" s="52">
        <v>48.4</v>
      </c>
      <c r="K33" s="52">
        <v>334.9</v>
      </c>
      <c r="L33" s="52">
        <v>13.5</v>
      </c>
      <c r="M33" s="52"/>
      <c r="N33" s="52"/>
      <c r="O33" s="52"/>
      <c r="P33" s="52"/>
    </row>
    <row r="34" spans="1:17" ht="28.5" customHeight="1" x14ac:dyDescent="0.2">
      <c r="A34" s="112" t="s">
        <v>129</v>
      </c>
      <c r="B34" s="62">
        <v>51.9</v>
      </c>
      <c r="C34" s="62"/>
      <c r="D34" s="62">
        <v>0</v>
      </c>
      <c r="E34" s="62">
        <v>0</v>
      </c>
      <c r="F34" s="62">
        <v>0</v>
      </c>
      <c r="G34" s="62">
        <v>26883</v>
      </c>
      <c r="H34" s="62">
        <v>0</v>
      </c>
      <c r="I34" s="62">
        <v>9.6</v>
      </c>
      <c r="J34" s="62">
        <v>20.7</v>
      </c>
      <c r="K34" s="62">
        <v>26965.200000000001</v>
      </c>
      <c r="L34" s="62">
        <v>61.8</v>
      </c>
      <c r="M34" s="62"/>
      <c r="N34" s="62"/>
      <c r="O34" s="62"/>
      <c r="P34" s="62"/>
      <c r="Q34" s="29"/>
    </row>
    <row r="35" spans="1:17" x14ac:dyDescent="0.2">
      <c r="A35" s="28" t="s">
        <v>120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</row>
    <row r="36" spans="1:17" ht="36.75" thickBot="1" x14ac:dyDescent="0.25">
      <c r="A36" s="109" t="s">
        <v>121</v>
      </c>
      <c r="B36" s="29">
        <v>7.2</v>
      </c>
      <c r="C36" s="29"/>
      <c r="D36" s="29">
        <v>0</v>
      </c>
      <c r="E36" s="29">
        <v>0</v>
      </c>
      <c r="F36" s="29">
        <v>48.9</v>
      </c>
      <c r="G36" s="29">
        <v>6.3</v>
      </c>
      <c r="H36" s="29">
        <v>0</v>
      </c>
      <c r="I36" s="29">
        <v>0</v>
      </c>
      <c r="J36" s="29">
        <v>18.399999999999999</v>
      </c>
      <c r="K36" s="29">
        <v>80.8</v>
      </c>
      <c r="L36" s="29"/>
      <c r="M36" s="64"/>
      <c r="N36" s="64"/>
      <c r="O36" s="64"/>
      <c r="P36" s="64"/>
    </row>
    <row r="37" spans="1:17" ht="24.75" customHeight="1" thickBot="1" x14ac:dyDescent="0.25">
      <c r="A37" s="170" t="s">
        <v>122</v>
      </c>
      <c r="B37" s="177">
        <f>B7+B11+B16+B17+B25+B30+B31+B34+B35+B36</f>
        <v>37553.000000000007</v>
      </c>
      <c r="C37" s="177">
        <f t="shared" ref="C37:L37" si="6">C7+C11+C16+C17+C25+C30+C31+C34+C35+C36</f>
        <v>0</v>
      </c>
      <c r="D37" s="177">
        <f t="shared" si="6"/>
        <v>348.1</v>
      </c>
      <c r="E37" s="177">
        <f t="shared" si="6"/>
        <v>118.4</v>
      </c>
      <c r="F37" s="177">
        <f t="shared" si="6"/>
        <v>125.30000000000001</v>
      </c>
      <c r="G37" s="177">
        <f t="shared" si="6"/>
        <v>27071.1</v>
      </c>
      <c r="H37" s="177">
        <f t="shared" si="6"/>
        <v>178.4</v>
      </c>
      <c r="I37" s="177">
        <f t="shared" si="6"/>
        <v>12476.300000000001</v>
      </c>
      <c r="J37" s="177">
        <f t="shared" si="6"/>
        <v>10917.000000000002</v>
      </c>
      <c r="K37" s="177">
        <f t="shared" si="6"/>
        <v>88787.6</v>
      </c>
      <c r="L37" s="177">
        <f t="shared" si="6"/>
        <v>24016.799999999999</v>
      </c>
      <c r="M37" s="65"/>
      <c r="N37" s="65"/>
      <c r="O37" s="66"/>
      <c r="P37" s="67"/>
    </row>
    <row r="38" spans="1:17" ht="12.75" customHeight="1" x14ac:dyDescent="0.2"/>
    <row r="42" spans="1:17" ht="12.75" hidden="1" customHeight="1" x14ac:dyDescent="0.2"/>
    <row r="44" spans="1:17" ht="4.5" customHeight="1" x14ac:dyDescent="0.2"/>
    <row r="46" spans="1:17" ht="3" customHeight="1" x14ac:dyDescent="0.2"/>
  </sheetData>
  <mergeCells count="21">
    <mergeCell ref="K3:K4"/>
    <mergeCell ref="J3:J4"/>
    <mergeCell ref="I3:I4"/>
    <mergeCell ref="A1:A5"/>
    <mergeCell ref="B1:L1"/>
    <mergeCell ref="L3:L4"/>
    <mergeCell ref="B2:C3"/>
    <mergeCell ref="C4:C5"/>
    <mergeCell ref="D2:L2"/>
    <mergeCell ref="H3:H4"/>
    <mergeCell ref="D3:D4"/>
    <mergeCell ref="E3:E4"/>
    <mergeCell ref="F3:F4"/>
    <mergeCell ref="G3:G4"/>
    <mergeCell ref="M2:P2"/>
    <mergeCell ref="M1:P1"/>
    <mergeCell ref="P4:P5"/>
    <mergeCell ref="O4:O5"/>
    <mergeCell ref="O3:P3"/>
    <mergeCell ref="N3:N5"/>
    <mergeCell ref="M3:M5"/>
  </mergeCells>
  <phoneticPr fontId="8" type="noConversion"/>
  <pageMargins left="0.75" right="0.75" top="1" bottom="1" header="0.5" footer="0.5"/>
  <pageSetup paperSize="9" scale="95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1"/>
  <sheetViews>
    <sheetView tabSelected="1" topLeftCell="A22" zoomScale="124" zoomScaleNormal="124" workbookViewId="0">
      <selection activeCell="P32" sqref="P32"/>
    </sheetView>
  </sheetViews>
  <sheetFormatPr defaultRowHeight="12.75" x14ac:dyDescent="0.2"/>
  <cols>
    <col min="1" max="1" width="36.42578125" style="12" customWidth="1"/>
    <col min="2" max="2" width="8.140625" style="12" customWidth="1"/>
    <col min="3" max="3" width="9" style="12" customWidth="1"/>
    <col min="4" max="4" width="9.5703125" style="12" customWidth="1"/>
    <col min="5" max="5" width="7.85546875" style="12" customWidth="1"/>
    <col min="6" max="6" width="8.28515625" style="12" customWidth="1"/>
    <col min="7" max="7" width="10.5703125" style="12" customWidth="1"/>
    <col min="8" max="8" width="10" style="12" customWidth="1"/>
    <col min="9" max="9" width="11.7109375" style="12" customWidth="1"/>
    <col min="10" max="11" width="10" style="12" customWidth="1"/>
    <col min="12" max="12" width="0.28515625" style="12" hidden="1" customWidth="1"/>
    <col min="13" max="14" width="9.140625" style="12" hidden="1" customWidth="1"/>
    <col min="15" max="16384" width="9.140625" style="12"/>
  </cols>
  <sheetData>
    <row r="3" spans="1:16" x14ac:dyDescent="0.2">
      <c r="A3" s="195" t="s">
        <v>2</v>
      </c>
      <c r="B3" s="243" t="s">
        <v>85</v>
      </c>
      <c r="C3" s="244"/>
      <c r="D3" s="244"/>
      <c r="E3" s="244"/>
      <c r="F3" s="244"/>
      <c r="G3" s="244"/>
      <c r="H3" s="244"/>
      <c r="I3" s="244"/>
      <c r="J3" s="244"/>
      <c r="K3" s="245"/>
    </row>
    <row r="4" spans="1:16" x14ac:dyDescent="0.2">
      <c r="A4" s="196"/>
      <c r="B4" s="246"/>
      <c r="C4" s="247"/>
      <c r="D4" s="247"/>
      <c r="E4" s="247"/>
      <c r="F4" s="247"/>
      <c r="G4" s="247"/>
      <c r="H4" s="247"/>
      <c r="I4" s="247"/>
      <c r="J4" s="247"/>
      <c r="K4" s="248"/>
    </row>
    <row r="5" spans="1:16" x14ac:dyDescent="0.2">
      <c r="A5" s="196"/>
      <c r="B5" s="249" t="s">
        <v>45</v>
      </c>
      <c r="C5" s="250"/>
      <c r="D5" s="235" t="s">
        <v>43</v>
      </c>
      <c r="E5" s="236"/>
      <c r="F5" s="236"/>
      <c r="G5" s="237"/>
      <c r="H5" s="238" t="s">
        <v>44</v>
      </c>
      <c r="I5" s="236"/>
      <c r="J5" s="236"/>
      <c r="K5" s="237"/>
    </row>
    <row r="6" spans="1:16" ht="21.75" customHeight="1" x14ac:dyDescent="0.2">
      <c r="A6" s="196"/>
      <c r="B6" s="251"/>
      <c r="C6" s="252"/>
      <c r="D6" s="233" t="s">
        <v>90</v>
      </c>
      <c r="E6" s="253" t="s">
        <v>91</v>
      </c>
      <c r="F6" s="257" t="s">
        <v>81</v>
      </c>
      <c r="G6" s="258"/>
      <c r="H6" s="233" t="s">
        <v>90</v>
      </c>
      <c r="I6" s="202" t="s">
        <v>40</v>
      </c>
      <c r="J6" s="203"/>
      <c r="K6" s="204"/>
    </row>
    <row r="7" spans="1:16" x14ac:dyDescent="0.2">
      <c r="A7" s="196"/>
      <c r="B7" s="253" t="s">
        <v>90</v>
      </c>
      <c r="C7" s="253" t="s">
        <v>91</v>
      </c>
      <c r="D7" s="259"/>
      <c r="E7" s="256"/>
      <c r="F7" s="253" t="s">
        <v>90</v>
      </c>
      <c r="G7" s="255" t="s">
        <v>91</v>
      </c>
      <c r="H7" s="259"/>
      <c r="I7" s="239" t="s">
        <v>92</v>
      </c>
      <c r="J7" s="241" t="s">
        <v>46</v>
      </c>
      <c r="K7" s="242"/>
    </row>
    <row r="8" spans="1:16" ht="27.75" customHeight="1" x14ac:dyDescent="0.2">
      <c r="A8" s="197"/>
      <c r="B8" s="254"/>
      <c r="C8" s="254"/>
      <c r="D8" s="234"/>
      <c r="E8" s="254"/>
      <c r="F8" s="254"/>
      <c r="G8" s="231"/>
      <c r="H8" s="234"/>
      <c r="I8" s="240"/>
      <c r="J8" s="37" t="s">
        <v>93</v>
      </c>
      <c r="K8" s="41" t="s">
        <v>92</v>
      </c>
    </row>
    <row r="9" spans="1:16" x14ac:dyDescent="0.2">
      <c r="A9" s="16" t="s">
        <v>21</v>
      </c>
      <c r="B9" s="16">
        <v>52</v>
      </c>
      <c r="C9" s="21">
        <v>53</v>
      </c>
      <c r="D9" s="16">
        <v>54</v>
      </c>
      <c r="E9" s="16">
        <v>55</v>
      </c>
      <c r="F9" s="16">
        <v>56</v>
      </c>
      <c r="G9" s="16">
        <v>57</v>
      </c>
      <c r="H9" s="16">
        <v>58</v>
      </c>
      <c r="I9" s="20">
        <v>59</v>
      </c>
      <c r="J9" s="20">
        <v>60</v>
      </c>
      <c r="K9" s="16">
        <v>61</v>
      </c>
      <c r="L9" s="16">
        <v>63</v>
      </c>
    </row>
    <row r="10" spans="1:16" ht="29.25" customHeight="1" x14ac:dyDescent="0.2">
      <c r="A10" s="28" t="s">
        <v>126</v>
      </c>
      <c r="B10" s="29">
        <v>838</v>
      </c>
      <c r="C10" s="29">
        <v>359.6</v>
      </c>
      <c r="D10" s="29">
        <v>8148.9</v>
      </c>
      <c r="E10" s="29">
        <v>4194.8999999999996</v>
      </c>
      <c r="F10" s="29">
        <v>2675.9</v>
      </c>
      <c r="G10" s="29">
        <v>130.80000000000001</v>
      </c>
      <c r="H10" s="29">
        <v>19907.8</v>
      </c>
      <c r="I10" s="29">
        <v>14077.8</v>
      </c>
      <c r="J10" s="29">
        <v>9180</v>
      </c>
      <c r="K10" s="29">
        <v>6995.1</v>
      </c>
      <c r="P10" s="9"/>
    </row>
    <row r="11" spans="1:16" x14ac:dyDescent="0.2">
      <c r="A11" s="9" t="s">
        <v>74</v>
      </c>
      <c r="B11" s="27">
        <v>817.7</v>
      </c>
      <c r="C11" s="27">
        <v>348.4</v>
      </c>
      <c r="D11" s="27">
        <v>7900.7</v>
      </c>
      <c r="E11" s="27">
        <v>4076.2</v>
      </c>
      <c r="F11" s="27">
        <v>1193.4000000000001</v>
      </c>
      <c r="G11" s="27">
        <v>103.3</v>
      </c>
      <c r="H11" s="27">
        <v>19069.400000000001</v>
      </c>
      <c r="I11" s="27">
        <v>13563.2</v>
      </c>
      <c r="J11" s="27">
        <v>8812</v>
      </c>
      <c r="K11" s="27">
        <v>6749.1</v>
      </c>
    </row>
    <row r="12" spans="1:16" ht="24" x14ac:dyDescent="0.2">
      <c r="A12" s="9" t="s">
        <v>75</v>
      </c>
      <c r="B12" s="27">
        <v>7.4</v>
      </c>
      <c r="C12" s="27">
        <v>0</v>
      </c>
      <c r="D12" s="27">
        <v>105.9</v>
      </c>
      <c r="E12" s="27">
        <v>0</v>
      </c>
      <c r="F12" s="27">
        <v>1455</v>
      </c>
      <c r="G12" s="27">
        <v>0</v>
      </c>
      <c r="H12" s="27">
        <v>377.8</v>
      </c>
      <c r="I12" s="27">
        <v>207.7</v>
      </c>
      <c r="J12" s="27">
        <v>0</v>
      </c>
      <c r="K12" s="27">
        <v>0</v>
      </c>
    </row>
    <row r="13" spans="1:16" ht="24" x14ac:dyDescent="0.2">
      <c r="A13" s="9" t="s">
        <v>76</v>
      </c>
      <c r="B13" s="27">
        <v>12.9</v>
      </c>
      <c r="C13" s="27">
        <v>11.2</v>
      </c>
      <c r="D13" s="27">
        <v>142.30000000000001</v>
      </c>
      <c r="E13" s="27">
        <v>118.7</v>
      </c>
      <c r="F13" s="27">
        <v>27.5</v>
      </c>
      <c r="G13" s="27">
        <v>27.5</v>
      </c>
      <c r="H13" s="27">
        <v>460.6</v>
      </c>
      <c r="I13" s="27">
        <v>306.89999999999998</v>
      </c>
      <c r="J13" s="27">
        <v>368</v>
      </c>
      <c r="K13" s="27">
        <v>246</v>
      </c>
    </row>
    <row r="14" spans="1:16" ht="25.5" customHeight="1" x14ac:dyDescent="0.2">
      <c r="A14" s="28" t="s">
        <v>130</v>
      </c>
      <c r="B14" s="29">
        <f>B15+B16+B17+B18</f>
        <v>404.1</v>
      </c>
      <c r="C14" s="29">
        <f t="shared" ref="C14:J14" si="0">C15+C16+C17+C18</f>
        <v>233.70000000000002</v>
      </c>
      <c r="D14" s="29">
        <f t="shared" si="0"/>
        <v>7050</v>
      </c>
      <c r="E14" s="29">
        <f t="shared" si="0"/>
        <v>3611.5</v>
      </c>
      <c r="F14" s="29">
        <f t="shared" si="0"/>
        <v>723.6</v>
      </c>
      <c r="G14" s="29">
        <f t="shared" si="0"/>
        <v>0</v>
      </c>
      <c r="H14" s="29">
        <f t="shared" si="0"/>
        <v>13213.7</v>
      </c>
      <c r="I14" s="29">
        <f t="shared" si="0"/>
        <v>9569.2000000000007</v>
      </c>
      <c r="J14" s="29">
        <f t="shared" si="0"/>
        <v>6635.6</v>
      </c>
      <c r="K14" s="29">
        <f>K15+K16+K18</f>
        <v>5006.5</v>
      </c>
      <c r="L14" s="29">
        <f>L15+L16+M18</f>
        <v>0</v>
      </c>
      <c r="M14" s="29">
        <f>M15+M16+N18</f>
        <v>0</v>
      </c>
      <c r="N14" s="29">
        <f>N15+N16+O18</f>
        <v>0</v>
      </c>
      <c r="O14" s="95"/>
    </row>
    <row r="15" spans="1:16" ht="12.75" customHeight="1" x14ac:dyDescent="0.2">
      <c r="A15" s="113" t="s">
        <v>79</v>
      </c>
      <c r="B15" s="27">
        <v>94.3</v>
      </c>
      <c r="C15" s="27">
        <v>0</v>
      </c>
      <c r="D15" s="27">
        <v>1899.7</v>
      </c>
      <c r="E15" s="27">
        <v>0</v>
      </c>
      <c r="F15" s="27">
        <v>687</v>
      </c>
      <c r="G15" s="27">
        <v>0</v>
      </c>
      <c r="H15" s="27">
        <v>3652.7</v>
      </c>
      <c r="I15" s="27">
        <v>2426.1</v>
      </c>
      <c r="J15" s="27">
        <v>0</v>
      </c>
      <c r="K15" s="27">
        <v>0</v>
      </c>
    </row>
    <row r="16" spans="1:16" ht="24.75" customHeight="1" x14ac:dyDescent="0.2">
      <c r="A16" s="9" t="s">
        <v>78</v>
      </c>
      <c r="B16" s="27">
        <v>22.7</v>
      </c>
      <c r="C16" s="27">
        <v>0.8</v>
      </c>
      <c r="D16" s="27">
        <v>755.3</v>
      </c>
      <c r="E16" s="27">
        <v>0</v>
      </c>
      <c r="F16" s="27">
        <v>1.4</v>
      </c>
      <c r="G16" s="27">
        <v>0</v>
      </c>
      <c r="H16" s="27">
        <v>1441.7</v>
      </c>
      <c r="I16" s="27">
        <v>1061.2</v>
      </c>
      <c r="J16" s="27">
        <v>0</v>
      </c>
      <c r="K16" s="27">
        <v>0</v>
      </c>
    </row>
    <row r="17" spans="1:14" ht="24.75" customHeight="1" x14ac:dyDescent="0.2">
      <c r="A17" s="9" t="s">
        <v>104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pans="1:14" ht="24" x14ac:dyDescent="0.2">
      <c r="A18" s="9" t="s">
        <v>105</v>
      </c>
      <c r="B18" s="27">
        <v>287.10000000000002</v>
      </c>
      <c r="C18" s="27">
        <v>232.9</v>
      </c>
      <c r="D18" s="32">
        <v>4395</v>
      </c>
      <c r="E18" s="99">
        <v>3611.5</v>
      </c>
      <c r="F18" s="27">
        <v>35.200000000000003</v>
      </c>
      <c r="G18" s="32">
        <v>0</v>
      </c>
      <c r="H18" s="27">
        <v>8119.3</v>
      </c>
      <c r="I18" s="27">
        <v>6081.9</v>
      </c>
      <c r="J18" s="27">
        <v>6635.6</v>
      </c>
      <c r="K18" s="27">
        <v>5006.5</v>
      </c>
    </row>
    <row r="19" spans="1:14" ht="24" x14ac:dyDescent="0.2">
      <c r="A19" s="104" t="s">
        <v>133</v>
      </c>
      <c r="B19" s="29">
        <v>1.8</v>
      </c>
      <c r="C19" s="29">
        <v>0</v>
      </c>
      <c r="D19" s="29">
        <v>23.2</v>
      </c>
      <c r="E19" s="29">
        <v>0</v>
      </c>
      <c r="F19" s="29">
        <v>4</v>
      </c>
      <c r="G19" s="29">
        <v>0</v>
      </c>
      <c r="H19" s="29">
        <v>81.400000000000006</v>
      </c>
      <c r="I19" s="29">
        <v>34.299999999999997</v>
      </c>
      <c r="J19" s="29">
        <v>0</v>
      </c>
      <c r="K19" s="29">
        <v>0</v>
      </c>
    </row>
    <row r="20" spans="1:14" x14ac:dyDescent="0.2">
      <c r="A20" s="28" t="s">
        <v>123</v>
      </c>
      <c r="B20" s="29">
        <f>B24+B25+B26+B27</f>
        <v>5.3</v>
      </c>
      <c r="C20" s="29">
        <f t="shared" ref="C20:K20" si="1">C24+C25+C26+C27</f>
        <v>0.3</v>
      </c>
      <c r="D20" s="29">
        <f t="shared" si="1"/>
        <v>46.699999999999996</v>
      </c>
      <c r="E20" s="29">
        <f t="shared" si="1"/>
        <v>2.8</v>
      </c>
      <c r="F20" s="29">
        <f t="shared" si="1"/>
        <v>0</v>
      </c>
      <c r="G20" s="29">
        <f t="shared" si="1"/>
        <v>0</v>
      </c>
      <c r="H20" s="29">
        <f t="shared" si="1"/>
        <v>111.8</v>
      </c>
      <c r="I20" s="29">
        <f t="shared" si="1"/>
        <v>52.8</v>
      </c>
      <c r="J20" s="29">
        <f t="shared" si="1"/>
        <v>4.7</v>
      </c>
      <c r="K20" s="29">
        <f t="shared" si="1"/>
        <v>0.5</v>
      </c>
      <c r="L20" s="59">
        <f ca="1">L24+L25+L26+L27</f>
        <v>0</v>
      </c>
    </row>
    <row r="21" spans="1:14" ht="13.5" thickBot="1" x14ac:dyDescent="0.25">
      <c r="A21" s="72" t="s">
        <v>107</v>
      </c>
      <c r="B21" s="77">
        <f>B22+B23+B24+B25+B26+B27</f>
        <v>20.400000000000002</v>
      </c>
      <c r="C21" s="77">
        <f t="shared" ref="C21:N21" si="2">C22+C23+C24+C25+C26+C27</f>
        <v>0.3</v>
      </c>
      <c r="D21" s="77">
        <f t="shared" si="2"/>
        <v>476.8</v>
      </c>
      <c r="E21" s="77">
        <f t="shared" si="2"/>
        <v>2.8</v>
      </c>
      <c r="F21" s="77">
        <f t="shared" si="2"/>
        <v>41.699999999999996</v>
      </c>
      <c r="G21" s="77">
        <f t="shared" si="2"/>
        <v>0</v>
      </c>
      <c r="H21" s="77">
        <f t="shared" si="2"/>
        <v>843.2</v>
      </c>
      <c r="I21" s="77">
        <f t="shared" si="2"/>
        <v>573.69999999999993</v>
      </c>
      <c r="J21" s="77">
        <f t="shared" si="2"/>
        <v>4.7</v>
      </c>
      <c r="K21" s="77">
        <f t="shared" si="2"/>
        <v>0.5</v>
      </c>
      <c r="L21" s="77">
        <f t="shared" ca="1" si="2"/>
        <v>20.099999999999998</v>
      </c>
      <c r="M21" s="77">
        <f t="shared" ca="1" si="2"/>
        <v>20.099999999999998</v>
      </c>
      <c r="N21" s="77">
        <f t="shared" si="2"/>
        <v>0</v>
      </c>
    </row>
    <row r="22" spans="1:14" ht="36.75" thickBot="1" x14ac:dyDescent="0.25">
      <c r="A22" s="9" t="s">
        <v>108</v>
      </c>
      <c r="B22" s="134">
        <v>11.4</v>
      </c>
      <c r="C22" s="134">
        <v>0</v>
      </c>
      <c r="D22" s="129">
        <v>332.2</v>
      </c>
      <c r="E22" s="129">
        <v>0</v>
      </c>
      <c r="F22" s="129">
        <v>40.299999999999997</v>
      </c>
      <c r="G22" s="129">
        <v>0</v>
      </c>
      <c r="H22" s="129">
        <v>576.70000000000005</v>
      </c>
      <c r="I22" s="129">
        <v>391</v>
      </c>
      <c r="J22" s="27">
        <v>0</v>
      </c>
      <c r="K22" s="27">
        <v>0</v>
      </c>
      <c r="L22" s="135">
        <v>0</v>
      </c>
      <c r="M22" s="136">
        <v>0</v>
      </c>
    </row>
    <row r="23" spans="1:14" ht="13.5" thickBot="1" x14ac:dyDescent="0.25">
      <c r="A23" s="158" t="s">
        <v>109</v>
      </c>
      <c r="B23" s="141">
        <v>3.7</v>
      </c>
      <c r="C23" s="141">
        <v>0</v>
      </c>
      <c r="D23" s="52">
        <v>97.9</v>
      </c>
      <c r="E23" s="52">
        <v>0</v>
      </c>
      <c r="F23" s="52">
        <v>1.4</v>
      </c>
      <c r="G23" s="52">
        <v>0</v>
      </c>
      <c r="H23" s="52">
        <v>154.69999999999999</v>
      </c>
      <c r="I23" s="52">
        <v>129.9</v>
      </c>
      <c r="J23" s="52">
        <v>0</v>
      </c>
      <c r="K23" s="52">
        <v>0</v>
      </c>
      <c r="L23" s="159">
        <f ca="1">SUM(L18:L22)</f>
        <v>0</v>
      </c>
      <c r="M23" s="160">
        <f ca="1">SUM(M18:M22)</f>
        <v>0</v>
      </c>
    </row>
    <row r="24" spans="1:14" ht="36.75" thickBot="1" x14ac:dyDescent="0.25">
      <c r="A24" s="9" t="s">
        <v>110</v>
      </c>
      <c r="B24" s="163">
        <v>0.8</v>
      </c>
      <c r="C24" s="141">
        <v>0</v>
      </c>
      <c r="D24" s="129">
        <v>2.6</v>
      </c>
      <c r="E24" s="129">
        <v>0</v>
      </c>
      <c r="F24" s="129">
        <v>0</v>
      </c>
      <c r="G24" s="129">
        <v>0</v>
      </c>
      <c r="H24" s="129">
        <v>0.8</v>
      </c>
      <c r="I24" s="129">
        <v>0.5</v>
      </c>
      <c r="J24" s="129">
        <v>0</v>
      </c>
      <c r="K24" s="129">
        <v>0</v>
      </c>
      <c r="L24" s="164">
        <v>0</v>
      </c>
      <c r="M24" s="165">
        <v>0</v>
      </c>
    </row>
    <row r="25" spans="1:14" ht="24.75" thickBot="1" x14ac:dyDescent="0.25">
      <c r="A25" s="9" t="s">
        <v>111</v>
      </c>
      <c r="B25" s="141">
        <v>0.7</v>
      </c>
      <c r="C25" s="141">
        <v>0</v>
      </c>
      <c r="D25" s="87">
        <v>10</v>
      </c>
      <c r="E25" s="87">
        <v>0</v>
      </c>
      <c r="F25" s="87">
        <v>0</v>
      </c>
      <c r="G25" s="87">
        <v>0</v>
      </c>
      <c r="H25" s="87">
        <v>18.399999999999999</v>
      </c>
      <c r="I25" s="87">
        <v>10</v>
      </c>
      <c r="J25" s="87">
        <v>0</v>
      </c>
      <c r="K25" s="87">
        <v>0</v>
      </c>
      <c r="L25" s="142">
        <f ca="1">SUM(L20:L24)</f>
        <v>0</v>
      </c>
      <c r="M25" s="143">
        <f ca="1">SUM(M20:M24)</f>
        <v>0</v>
      </c>
    </row>
    <row r="26" spans="1:14" ht="24.75" thickBot="1" x14ac:dyDescent="0.25">
      <c r="A26" s="9" t="s">
        <v>112</v>
      </c>
      <c r="B26" s="141">
        <v>1.5</v>
      </c>
      <c r="C26" s="141">
        <v>0</v>
      </c>
      <c r="D26" s="144">
        <v>9.6999999999999993</v>
      </c>
      <c r="E26" s="144">
        <v>0</v>
      </c>
      <c r="F26" s="144">
        <v>0</v>
      </c>
      <c r="G26" s="144">
        <v>0</v>
      </c>
      <c r="H26" s="144">
        <v>35.6</v>
      </c>
      <c r="I26" s="144">
        <v>36.799999999999997</v>
      </c>
      <c r="J26" s="144">
        <v>0</v>
      </c>
      <c r="K26" s="144">
        <v>0</v>
      </c>
      <c r="L26" s="146">
        <f ca="1">SUM(L20:L25)</f>
        <v>0</v>
      </c>
      <c r="M26" s="147">
        <f ca="1">SUM(M20:M25)</f>
        <v>0</v>
      </c>
    </row>
    <row r="27" spans="1:14" ht="13.5" thickBot="1" x14ac:dyDescent="0.25">
      <c r="A27" s="9" t="s">
        <v>113</v>
      </c>
      <c r="B27" s="154">
        <v>2.2999999999999998</v>
      </c>
      <c r="C27" s="154">
        <v>0.3</v>
      </c>
      <c r="D27" s="87">
        <v>24.4</v>
      </c>
      <c r="E27" s="87">
        <v>2.8</v>
      </c>
      <c r="F27" s="87">
        <v>0</v>
      </c>
      <c r="G27" s="87">
        <v>0</v>
      </c>
      <c r="H27" s="87">
        <v>57</v>
      </c>
      <c r="I27" s="87">
        <v>5.5</v>
      </c>
      <c r="J27" s="87">
        <v>4.7</v>
      </c>
      <c r="K27" s="87">
        <v>0.5</v>
      </c>
      <c r="L27" s="142">
        <f ca="1">SUM(L20:L26)</f>
        <v>1224</v>
      </c>
      <c r="M27" s="143">
        <f ca="1">SUM(M20:M26)</f>
        <v>0</v>
      </c>
    </row>
    <row r="28" spans="1:14" x14ac:dyDescent="0.2">
      <c r="A28" s="71" t="s">
        <v>136</v>
      </c>
      <c r="B28" s="57">
        <v>0.4</v>
      </c>
      <c r="C28" s="57">
        <v>0</v>
      </c>
      <c r="D28" s="57">
        <v>4.7</v>
      </c>
      <c r="E28" s="57">
        <v>0</v>
      </c>
      <c r="F28" s="57">
        <v>0</v>
      </c>
      <c r="G28" s="57">
        <v>0</v>
      </c>
      <c r="H28" s="57">
        <v>11</v>
      </c>
      <c r="I28" s="57">
        <v>4.9000000000000004</v>
      </c>
      <c r="J28" s="57">
        <v>0</v>
      </c>
      <c r="K28" s="57">
        <v>0</v>
      </c>
    </row>
    <row r="29" spans="1:14" ht="24" x14ac:dyDescent="0.2">
      <c r="A29" s="72" t="s">
        <v>124</v>
      </c>
      <c r="B29" s="73">
        <v>8.6</v>
      </c>
      <c r="C29" s="73">
        <f t="shared" ref="C29:K29" si="3">C30+C31+C32</f>
        <v>0</v>
      </c>
      <c r="D29" s="73">
        <v>257.5</v>
      </c>
      <c r="E29" s="73">
        <f t="shared" si="3"/>
        <v>0</v>
      </c>
      <c r="F29" s="73">
        <f t="shared" si="3"/>
        <v>0</v>
      </c>
      <c r="G29" s="73">
        <f t="shared" si="3"/>
        <v>0</v>
      </c>
      <c r="H29" s="73">
        <v>505.2</v>
      </c>
      <c r="I29" s="73">
        <v>355.6</v>
      </c>
      <c r="J29" s="73">
        <f t="shared" si="3"/>
        <v>0</v>
      </c>
      <c r="K29" s="73">
        <f t="shared" si="3"/>
        <v>0</v>
      </c>
    </row>
    <row r="30" spans="1:14" ht="25.5" customHeight="1" x14ac:dyDescent="0.2">
      <c r="A30" s="9" t="s">
        <v>128</v>
      </c>
      <c r="B30" s="27">
        <v>4.2</v>
      </c>
      <c r="C30" s="27">
        <v>0</v>
      </c>
      <c r="D30" s="27">
        <v>58.1</v>
      </c>
      <c r="E30" s="27">
        <v>0</v>
      </c>
      <c r="F30" s="27">
        <v>0</v>
      </c>
      <c r="G30" s="27">
        <v>0</v>
      </c>
      <c r="H30" s="27">
        <v>156</v>
      </c>
      <c r="I30" s="27">
        <v>76.7</v>
      </c>
      <c r="J30" s="27">
        <v>0</v>
      </c>
      <c r="K30" s="27">
        <v>0</v>
      </c>
    </row>
    <row r="31" spans="1:14" ht="27" customHeight="1" x14ac:dyDescent="0.2">
      <c r="A31" s="9" t="s">
        <v>115</v>
      </c>
      <c r="B31" s="27">
        <v>4</v>
      </c>
      <c r="C31" s="32">
        <v>0</v>
      </c>
      <c r="D31" s="27">
        <v>194.7</v>
      </c>
      <c r="E31" s="27">
        <v>0</v>
      </c>
      <c r="F31" s="27">
        <v>0</v>
      </c>
      <c r="G31" s="27">
        <v>0</v>
      </c>
      <c r="H31" s="27">
        <v>338.2</v>
      </c>
      <c r="I31" s="27">
        <v>274</v>
      </c>
      <c r="J31" s="27">
        <v>0</v>
      </c>
      <c r="K31" s="27">
        <v>0</v>
      </c>
    </row>
    <row r="32" spans="1:14" ht="24" x14ac:dyDescent="0.2">
      <c r="A32" s="9" t="s">
        <v>116</v>
      </c>
      <c r="B32" s="27">
        <v>0.4</v>
      </c>
      <c r="C32" s="27">
        <v>0</v>
      </c>
      <c r="D32" s="27">
        <v>4.7</v>
      </c>
      <c r="E32" s="27">
        <v>0</v>
      </c>
      <c r="F32" s="27">
        <v>0</v>
      </c>
      <c r="G32" s="27">
        <v>0</v>
      </c>
      <c r="H32" s="27">
        <v>11</v>
      </c>
      <c r="I32" s="27">
        <v>4.9000000000000004</v>
      </c>
      <c r="J32" s="27">
        <v>0</v>
      </c>
      <c r="K32" s="27">
        <v>0</v>
      </c>
    </row>
    <row r="33" spans="1:13" x14ac:dyDescent="0.2">
      <c r="A33" s="28" t="s">
        <v>117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spans="1:13" x14ac:dyDescent="0.2">
      <c r="A34" s="28" t="s">
        <v>135</v>
      </c>
      <c r="B34" s="29">
        <v>6.3</v>
      </c>
      <c r="C34" s="29">
        <v>0</v>
      </c>
      <c r="D34" s="29">
        <v>75</v>
      </c>
      <c r="E34" s="29">
        <f t="shared" ref="E34:G34" si="4">E35+E36</f>
        <v>0</v>
      </c>
      <c r="F34" s="29">
        <v>8.1999999999999993</v>
      </c>
      <c r="G34" s="29">
        <f t="shared" si="4"/>
        <v>0</v>
      </c>
      <c r="H34" s="29">
        <v>645.4</v>
      </c>
      <c r="I34" s="29">
        <v>43.1</v>
      </c>
      <c r="J34" s="29">
        <v>0</v>
      </c>
      <c r="K34" s="29">
        <v>0</v>
      </c>
    </row>
    <row r="35" spans="1:13" ht="24" x14ac:dyDescent="0.2">
      <c r="A35" s="9" t="s">
        <v>118</v>
      </c>
      <c r="B35" s="87">
        <v>2</v>
      </c>
      <c r="C35" s="87">
        <v>0</v>
      </c>
      <c r="D35" s="87">
        <v>15.8</v>
      </c>
      <c r="E35" s="87">
        <v>0</v>
      </c>
      <c r="F35" s="87">
        <v>7.9</v>
      </c>
      <c r="G35" s="87">
        <v>0</v>
      </c>
      <c r="H35" s="87">
        <v>517.70000000000005</v>
      </c>
      <c r="I35" s="87">
        <v>24.7</v>
      </c>
      <c r="J35" s="87">
        <v>0</v>
      </c>
      <c r="K35" s="87">
        <v>0</v>
      </c>
      <c r="L35" s="94">
        <v>0</v>
      </c>
      <c r="M35" s="94">
        <v>0</v>
      </c>
    </row>
    <row r="36" spans="1:13" x14ac:dyDescent="0.2">
      <c r="A36" s="9" t="s">
        <v>119</v>
      </c>
      <c r="B36" s="87">
        <v>4.3</v>
      </c>
      <c r="C36" s="87">
        <v>0</v>
      </c>
      <c r="D36" s="87">
        <v>59.2</v>
      </c>
      <c r="E36" s="87">
        <v>0</v>
      </c>
      <c r="F36" s="87">
        <v>0.3</v>
      </c>
      <c r="G36" s="87">
        <v>0</v>
      </c>
      <c r="H36" s="87">
        <v>127.7</v>
      </c>
      <c r="I36" s="87">
        <v>18.399999999999999</v>
      </c>
      <c r="J36" s="87">
        <v>0</v>
      </c>
      <c r="K36" s="87">
        <v>0</v>
      </c>
    </row>
    <row r="37" spans="1:13" ht="21" customHeight="1" x14ac:dyDescent="0.2">
      <c r="A37" s="112" t="s">
        <v>132</v>
      </c>
      <c r="B37" s="29">
        <v>0.9</v>
      </c>
      <c r="C37" s="29">
        <v>0</v>
      </c>
      <c r="D37" s="29">
        <v>1</v>
      </c>
      <c r="E37" s="29">
        <v>0</v>
      </c>
      <c r="F37" s="29">
        <v>0.3</v>
      </c>
      <c r="G37" s="29">
        <v>0</v>
      </c>
      <c r="H37" s="29">
        <v>7.9</v>
      </c>
      <c r="I37" s="29">
        <v>6.4</v>
      </c>
      <c r="J37" s="29">
        <v>0</v>
      </c>
      <c r="K37" s="29">
        <v>0</v>
      </c>
    </row>
    <row r="38" spans="1:13" x14ac:dyDescent="0.2">
      <c r="A38" s="28" t="s">
        <v>120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1:13" ht="24.75" thickBot="1" x14ac:dyDescent="0.25">
      <c r="A39" s="109" t="s">
        <v>121</v>
      </c>
      <c r="B39" s="60">
        <v>1.4</v>
      </c>
      <c r="C39" s="60">
        <v>0</v>
      </c>
      <c r="D39" s="60">
        <v>5.6</v>
      </c>
      <c r="E39" s="60">
        <v>0</v>
      </c>
      <c r="F39" s="60">
        <v>0</v>
      </c>
      <c r="G39" s="60">
        <v>0</v>
      </c>
      <c r="H39" s="60">
        <v>22.7</v>
      </c>
      <c r="I39" s="60">
        <v>5.0999999999999996</v>
      </c>
      <c r="J39" s="60">
        <v>0</v>
      </c>
      <c r="K39" s="60">
        <v>0</v>
      </c>
    </row>
    <row r="40" spans="1:13" ht="23.25" customHeight="1" thickBot="1" x14ac:dyDescent="0.25">
      <c r="A40" s="174" t="s">
        <v>122</v>
      </c>
      <c r="B40" s="175">
        <f t="shared" ref="B40:K40" si="5">B10+B14+B19+B20+B28+B33+B34+B37+B38+B39</f>
        <v>1258.2</v>
      </c>
      <c r="C40" s="175">
        <f t="shared" si="5"/>
        <v>593.6</v>
      </c>
      <c r="D40" s="175">
        <f t="shared" si="5"/>
        <v>15355.100000000002</v>
      </c>
      <c r="E40" s="175">
        <f t="shared" si="5"/>
        <v>7809.2</v>
      </c>
      <c r="F40" s="175">
        <f t="shared" si="5"/>
        <v>3412</v>
      </c>
      <c r="G40" s="175">
        <f t="shared" si="5"/>
        <v>130.80000000000001</v>
      </c>
      <c r="H40" s="175">
        <f t="shared" si="5"/>
        <v>34001.700000000004</v>
      </c>
      <c r="I40" s="175">
        <f t="shared" si="5"/>
        <v>23793.599999999999</v>
      </c>
      <c r="J40" s="175">
        <f t="shared" si="5"/>
        <v>15820.300000000001</v>
      </c>
      <c r="K40" s="175">
        <f t="shared" si="5"/>
        <v>12002.1</v>
      </c>
    </row>
    <row r="41" spans="1:13" ht="12.75" customHeight="1" x14ac:dyDescent="0.2"/>
  </sheetData>
  <mergeCells count="16">
    <mergeCell ref="A3:A8"/>
    <mergeCell ref="D5:G5"/>
    <mergeCell ref="H5:K5"/>
    <mergeCell ref="I7:I8"/>
    <mergeCell ref="J7:K7"/>
    <mergeCell ref="B3:K4"/>
    <mergeCell ref="B5:C6"/>
    <mergeCell ref="B7:B8"/>
    <mergeCell ref="C7:C8"/>
    <mergeCell ref="G7:G8"/>
    <mergeCell ref="E6:E8"/>
    <mergeCell ref="F6:G6"/>
    <mergeCell ref="I6:K6"/>
    <mergeCell ref="D6:D8"/>
    <mergeCell ref="F7:F8"/>
    <mergeCell ref="H6:H8"/>
  </mergeCells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topLeftCell="A22" zoomScale="148" zoomScaleNormal="148" workbookViewId="0">
      <pane xSplit="21885" topLeftCell="S1" activePane="topRight"/>
      <selection activeCell="Q31" sqref="Q31"/>
      <selection pane="topRight" activeCell="S34" sqref="S34"/>
    </sheetView>
  </sheetViews>
  <sheetFormatPr defaultRowHeight="12.75" x14ac:dyDescent="0.2"/>
  <cols>
    <col min="1" max="1" width="36" style="12" customWidth="1"/>
    <col min="2" max="2" width="6.85546875" style="12" customWidth="1"/>
    <col min="3" max="4" width="4.7109375" style="12" customWidth="1"/>
    <col min="5" max="5" width="6.28515625" style="12" customWidth="1"/>
    <col min="6" max="6" width="5.85546875" style="12" customWidth="1"/>
    <col min="7" max="7" width="8" style="12" customWidth="1"/>
    <col min="8" max="8" width="5.140625" style="12" customWidth="1"/>
    <col min="9" max="9" width="6.140625" style="12" customWidth="1"/>
    <col min="10" max="10" width="6" style="12" customWidth="1"/>
    <col min="11" max="11" width="8.7109375" style="12" customWidth="1"/>
    <col min="12" max="12" width="4.7109375" style="12" customWidth="1"/>
    <col min="13" max="13" width="4.85546875" style="12" customWidth="1"/>
    <col min="14" max="14" width="4.7109375" style="12" customWidth="1"/>
    <col min="15" max="15" width="5" style="12" customWidth="1"/>
    <col min="16" max="16" width="6.42578125" style="12" customWidth="1"/>
    <col min="17" max="17" width="6.7109375" style="12" customWidth="1"/>
    <col min="18" max="18" width="6" style="12" customWidth="1"/>
    <col min="19" max="16384" width="9.140625" style="12"/>
  </cols>
  <sheetData>
    <row r="1" spans="1:18" x14ac:dyDescent="0.2">
      <c r="A1" s="195" t="s">
        <v>2</v>
      </c>
      <c r="B1" s="267" t="s">
        <v>48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</row>
    <row r="2" spans="1:18" x14ac:dyDescent="0.2">
      <c r="A2" s="196"/>
      <c r="B2" s="268" t="s">
        <v>49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</row>
    <row r="3" spans="1:18" ht="12.75" customHeight="1" x14ac:dyDescent="0.2">
      <c r="A3" s="196"/>
      <c r="B3" s="260" t="s">
        <v>50</v>
      </c>
      <c r="C3" s="269" t="s">
        <v>151</v>
      </c>
      <c r="D3" s="260" t="s">
        <v>87</v>
      </c>
      <c r="E3" s="255" t="s">
        <v>152</v>
      </c>
      <c r="F3" s="264"/>
      <c r="G3" s="239"/>
      <c r="H3" s="270" t="s">
        <v>154</v>
      </c>
      <c r="I3" s="270"/>
      <c r="J3" s="270"/>
      <c r="K3" s="270"/>
      <c r="L3" s="260" t="s">
        <v>51</v>
      </c>
      <c r="M3" s="260" t="s">
        <v>52</v>
      </c>
      <c r="N3" s="260" t="s">
        <v>53</v>
      </c>
      <c r="O3" s="260" t="s">
        <v>54</v>
      </c>
      <c r="P3" s="260" t="s">
        <v>55</v>
      </c>
      <c r="Q3" s="260" t="s">
        <v>145</v>
      </c>
      <c r="R3" s="260" t="s">
        <v>56</v>
      </c>
    </row>
    <row r="4" spans="1:18" x14ac:dyDescent="0.2">
      <c r="A4" s="196"/>
      <c r="B4" s="260"/>
      <c r="C4" s="269"/>
      <c r="D4" s="260"/>
      <c r="E4" s="265"/>
      <c r="F4" s="266"/>
      <c r="G4" s="240"/>
      <c r="H4" s="261" t="s">
        <v>30</v>
      </c>
      <c r="I4" s="262" t="s">
        <v>40</v>
      </c>
      <c r="J4" s="262"/>
      <c r="K4" s="262"/>
      <c r="L4" s="260"/>
      <c r="M4" s="260"/>
      <c r="N4" s="260"/>
      <c r="O4" s="260"/>
      <c r="P4" s="260"/>
      <c r="Q4" s="260"/>
      <c r="R4" s="260"/>
    </row>
    <row r="5" spans="1:18" ht="24" customHeight="1" x14ac:dyDescent="0.2">
      <c r="A5" s="196"/>
      <c r="B5" s="260"/>
      <c r="C5" s="269"/>
      <c r="D5" s="260"/>
      <c r="E5" s="271" t="s">
        <v>153</v>
      </c>
      <c r="F5" s="212" t="s">
        <v>88</v>
      </c>
      <c r="G5" s="212" t="s">
        <v>144</v>
      </c>
      <c r="H5" s="261"/>
      <c r="I5" s="212" t="s">
        <v>57</v>
      </c>
      <c r="J5" s="263" t="s">
        <v>58</v>
      </c>
      <c r="K5" s="263"/>
      <c r="L5" s="260"/>
      <c r="M5" s="260"/>
      <c r="N5" s="260"/>
      <c r="O5" s="260"/>
      <c r="P5" s="260"/>
      <c r="Q5" s="260"/>
      <c r="R5" s="260"/>
    </row>
    <row r="6" spans="1:18" ht="47.25" customHeight="1" x14ac:dyDescent="0.2">
      <c r="A6" s="197"/>
      <c r="B6" s="260"/>
      <c r="C6" s="269"/>
      <c r="D6" s="260"/>
      <c r="E6" s="272"/>
      <c r="F6" s="213"/>
      <c r="G6" s="213"/>
      <c r="H6" s="261"/>
      <c r="I6" s="213"/>
      <c r="J6" s="37" t="s">
        <v>47</v>
      </c>
      <c r="K6" s="41" t="s">
        <v>59</v>
      </c>
      <c r="L6" s="260"/>
      <c r="M6" s="260"/>
      <c r="N6" s="260"/>
      <c r="O6" s="260"/>
      <c r="P6" s="260"/>
      <c r="Q6" s="260"/>
      <c r="R6" s="260"/>
    </row>
    <row r="7" spans="1:18" x14ac:dyDescent="0.2">
      <c r="A7" s="16" t="s">
        <v>21</v>
      </c>
      <c r="B7" s="37">
        <v>62</v>
      </c>
      <c r="C7" s="37">
        <v>63</v>
      </c>
      <c r="D7" s="38">
        <v>64</v>
      </c>
      <c r="E7" s="15">
        <v>65</v>
      </c>
      <c r="F7" s="15">
        <v>66</v>
      </c>
      <c r="G7" s="15">
        <v>67</v>
      </c>
      <c r="H7" s="15">
        <v>68</v>
      </c>
      <c r="I7" s="37">
        <v>69</v>
      </c>
      <c r="J7" s="37">
        <v>70</v>
      </c>
      <c r="K7" s="37">
        <v>71</v>
      </c>
      <c r="L7" s="15">
        <v>72</v>
      </c>
      <c r="M7" s="15">
        <v>73</v>
      </c>
      <c r="N7" s="15">
        <v>74</v>
      </c>
      <c r="O7" s="15">
        <v>75</v>
      </c>
      <c r="P7" s="15">
        <v>76</v>
      </c>
      <c r="Q7" s="15">
        <v>77</v>
      </c>
      <c r="R7" s="15">
        <v>78</v>
      </c>
    </row>
    <row r="8" spans="1:18" ht="36" x14ac:dyDescent="0.2">
      <c r="A8" s="28" t="s">
        <v>126</v>
      </c>
      <c r="B8" s="29">
        <v>553</v>
      </c>
      <c r="C8" s="29">
        <v>469</v>
      </c>
      <c r="D8" s="29">
        <v>59</v>
      </c>
      <c r="E8" s="70">
        <v>2232</v>
      </c>
      <c r="F8" s="29">
        <v>1970</v>
      </c>
      <c r="G8" s="29">
        <v>908</v>
      </c>
      <c r="H8" s="29">
        <v>1570</v>
      </c>
      <c r="I8" s="29">
        <v>1466</v>
      </c>
      <c r="J8" s="29">
        <v>1060</v>
      </c>
      <c r="K8" s="29">
        <v>994</v>
      </c>
      <c r="L8" s="29">
        <v>499</v>
      </c>
      <c r="M8" s="29">
        <v>319</v>
      </c>
      <c r="N8" s="29">
        <v>343</v>
      </c>
      <c r="O8" s="29">
        <v>202</v>
      </c>
      <c r="P8" s="29"/>
      <c r="Q8" s="29"/>
      <c r="R8" s="29">
        <v>12843</v>
      </c>
    </row>
    <row r="9" spans="1:18" x14ac:dyDescent="0.2">
      <c r="A9" s="9" t="s">
        <v>74</v>
      </c>
      <c r="B9" s="27">
        <v>551</v>
      </c>
      <c r="C9" s="27">
        <v>467</v>
      </c>
      <c r="D9" s="27">
        <v>57</v>
      </c>
      <c r="E9" s="27">
        <v>2030</v>
      </c>
      <c r="F9" s="27">
        <v>1768</v>
      </c>
      <c r="G9" s="27">
        <v>885</v>
      </c>
      <c r="H9" s="27">
        <v>1506</v>
      </c>
      <c r="I9" s="27">
        <v>1402</v>
      </c>
      <c r="J9" s="27">
        <v>1054</v>
      </c>
      <c r="K9" s="27">
        <v>988</v>
      </c>
      <c r="L9" s="27">
        <v>490</v>
      </c>
      <c r="M9" s="27">
        <v>316</v>
      </c>
      <c r="N9" s="27">
        <v>340</v>
      </c>
      <c r="O9" s="27">
        <v>201</v>
      </c>
      <c r="P9" s="27"/>
      <c r="Q9" s="27"/>
      <c r="R9" s="27">
        <v>12413</v>
      </c>
    </row>
    <row r="10" spans="1:18" ht="17.25" customHeight="1" x14ac:dyDescent="0.2">
      <c r="A10" s="9" t="s">
        <v>75</v>
      </c>
      <c r="B10" s="27">
        <v>1</v>
      </c>
      <c r="C10" s="27">
        <v>1</v>
      </c>
      <c r="D10" s="27">
        <v>1</v>
      </c>
      <c r="E10" s="39">
        <v>167</v>
      </c>
      <c r="F10" s="46">
        <v>167</v>
      </c>
      <c r="G10" s="35">
        <v>17</v>
      </c>
      <c r="H10" s="27">
        <v>58</v>
      </c>
      <c r="I10" s="27">
        <v>58</v>
      </c>
      <c r="J10" s="27">
        <v>0</v>
      </c>
      <c r="K10" s="27">
        <v>0</v>
      </c>
      <c r="L10" s="27">
        <v>6</v>
      </c>
      <c r="M10" s="27">
        <v>0</v>
      </c>
      <c r="N10" s="27">
        <v>2</v>
      </c>
      <c r="O10" s="27">
        <v>0</v>
      </c>
      <c r="P10" s="68"/>
      <c r="Q10" s="27"/>
      <c r="R10" s="27">
        <v>290</v>
      </c>
    </row>
    <row r="11" spans="1:18" ht="24" x14ac:dyDescent="0.2">
      <c r="A11" s="9" t="s">
        <v>76</v>
      </c>
      <c r="B11" s="27">
        <v>1</v>
      </c>
      <c r="C11" s="27">
        <v>1</v>
      </c>
      <c r="D11" s="27">
        <v>1</v>
      </c>
      <c r="E11" s="39">
        <v>35</v>
      </c>
      <c r="F11" s="46">
        <v>35</v>
      </c>
      <c r="G11" s="35">
        <v>6</v>
      </c>
      <c r="H11" s="27">
        <v>6</v>
      </c>
      <c r="I11" s="27">
        <v>6</v>
      </c>
      <c r="J11" s="27">
        <v>6</v>
      </c>
      <c r="K11" s="27">
        <v>6</v>
      </c>
      <c r="L11" s="27">
        <v>3</v>
      </c>
      <c r="M11" s="27">
        <v>3</v>
      </c>
      <c r="N11" s="27">
        <v>1</v>
      </c>
      <c r="O11" s="27">
        <v>1</v>
      </c>
      <c r="P11" s="69"/>
      <c r="Q11" s="27"/>
      <c r="R11" s="27">
        <v>140</v>
      </c>
    </row>
    <row r="12" spans="1:18" ht="27.75" customHeight="1" x14ac:dyDescent="0.2">
      <c r="A12" s="28" t="s">
        <v>77</v>
      </c>
      <c r="B12" s="29">
        <f t="shared" ref="B12:O12" si="0">B13+B14+B15+B16</f>
        <v>373</v>
      </c>
      <c r="C12" s="29">
        <f t="shared" si="0"/>
        <v>162</v>
      </c>
      <c r="D12" s="29">
        <f t="shared" si="0"/>
        <v>31</v>
      </c>
      <c r="E12" s="29">
        <f t="shared" si="0"/>
        <v>1374</v>
      </c>
      <c r="F12" s="29">
        <f t="shared" si="0"/>
        <v>968</v>
      </c>
      <c r="G12" s="29">
        <f t="shared" si="0"/>
        <v>57</v>
      </c>
      <c r="H12" s="29">
        <f t="shared" si="0"/>
        <v>665</v>
      </c>
      <c r="I12" s="29">
        <f t="shared" si="0"/>
        <v>622</v>
      </c>
      <c r="J12" s="29">
        <f t="shared" si="0"/>
        <v>54</v>
      </c>
      <c r="K12" s="29">
        <f t="shared" si="0"/>
        <v>47</v>
      </c>
      <c r="L12" s="29">
        <f t="shared" si="0"/>
        <v>66</v>
      </c>
      <c r="M12" s="29">
        <f t="shared" si="0"/>
        <v>32</v>
      </c>
      <c r="N12" s="29">
        <f t="shared" si="0"/>
        <v>21</v>
      </c>
      <c r="O12" s="29">
        <f t="shared" si="0"/>
        <v>14</v>
      </c>
      <c r="P12" s="59"/>
      <c r="Q12" s="59"/>
      <c r="R12" s="59">
        <f>R13+R14+R15+R16</f>
        <v>17798</v>
      </c>
    </row>
    <row r="13" spans="1:18" x14ac:dyDescent="0.2">
      <c r="A13" s="113" t="s">
        <v>79</v>
      </c>
      <c r="B13" s="27">
        <v>19</v>
      </c>
      <c r="C13" s="27">
        <v>19</v>
      </c>
      <c r="D13" s="27">
        <v>8</v>
      </c>
      <c r="E13" s="27">
        <v>899</v>
      </c>
      <c r="F13" s="27">
        <v>750</v>
      </c>
      <c r="G13" s="27"/>
      <c r="H13" s="27">
        <v>458</v>
      </c>
      <c r="I13" s="27">
        <v>448</v>
      </c>
      <c r="J13" s="27">
        <v>0</v>
      </c>
      <c r="K13" s="27">
        <v>0</v>
      </c>
      <c r="L13" s="27">
        <v>5</v>
      </c>
      <c r="M13" s="27">
        <v>0</v>
      </c>
      <c r="N13" s="27">
        <v>2</v>
      </c>
      <c r="O13" s="27">
        <v>0</v>
      </c>
      <c r="P13" s="27"/>
      <c r="Q13" s="27"/>
      <c r="R13" s="27">
        <v>1048</v>
      </c>
    </row>
    <row r="14" spans="1:18" ht="24" x14ac:dyDescent="0.2">
      <c r="A14" s="9" t="s">
        <v>78</v>
      </c>
      <c r="B14" s="27">
        <v>21</v>
      </c>
      <c r="C14" s="27">
        <v>13</v>
      </c>
      <c r="D14" s="27">
        <v>0</v>
      </c>
      <c r="E14" s="27">
        <v>83</v>
      </c>
      <c r="F14" s="27">
        <v>58</v>
      </c>
      <c r="G14" s="27"/>
      <c r="H14" s="27">
        <v>55</v>
      </c>
      <c r="I14" s="27">
        <v>42</v>
      </c>
      <c r="J14" s="27">
        <v>0</v>
      </c>
      <c r="K14" s="27">
        <v>0</v>
      </c>
      <c r="L14" s="27">
        <v>9</v>
      </c>
      <c r="M14" s="27">
        <v>0</v>
      </c>
      <c r="N14" s="27">
        <v>1</v>
      </c>
      <c r="O14" s="27">
        <v>0</v>
      </c>
      <c r="P14" s="27"/>
      <c r="Q14" s="27"/>
      <c r="R14" s="27">
        <v>1318</v>
      </c>
    </row>
    <row r="15" spans="1:18" ht="24" x14ac:dyDescent="0.2">
      <c r="A15" s="9" t="s">
        <v>138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18" ht="24" x14ac:dyDescent="0.2">
      <c r="A16" s="9" t="s">
        <v>105</v>
      </c>
      <c r="B16" s="122">
        <v>333</v>
      </c>
      <c r="C16" s="122">
        <v>130</v>
      </c>
      <c r="D16" s="122">
        <v>23</v>
      </c>
      <c r="E16" s="122">
        <v>392</v>
      </c>
      <c r="F16" s="122">
        <v>160</v>
      </c>
      <c r="G16" s="126">
        <v>57</v>
      </c>
      <c r="H16" s="126">
        <v>152</v>
      </c>
      <c r="I16" s="126">
        <v>132</v>
      </c>
      <c r="J16" s="126">
        <v>54</v>
      </c>
      <c r="K16" s="126">
        <v>47</v>
      </c>
      <c r="L16" s="126">
        <v>52</v>
      </c>
      <c r="M16" s="126">
        <v>32</v>
      </c>
      <c r="N16" s="126">
        <v>18</v>
      </c>
      <c r="O16" s="126">
        <v>14</v>
      </c>
      <c r="P16" s="27"/>
      <c r="Q16" s="27"/>
      <c r="R16" s="122">
        <v>15432</v>
      </c>
    </row>
    <row r="17" spans="1:18" ht="24" x14ac:dyDescent="0.2">
      <c r="A17" s="104" t="s">
        <v>139</v>
      </c>
      <c r="B17" s="29">
        <v>1</v>
      </c>
      <c r="C17" s="29">
        <v>1</v>
      </c>
      <c r="D17" s="29">
        <v>1</v>
      </c>
      <c r="E17" s="29">
        <v>86</v>
      </c>
      <c r="F17" s="29">
        <v>86</v>
      </c>
      <c r="G17" s="107"/>
      <c r="H17" s="108">
        <v>10</v>
      </c>
      <c r="I17" s="108">
        <v>10</v>
      </c>
      <c r="J17" s="108">
        <f>J47</f>
        <v>0</v>
      </c>
      <c r="K17" s="108">
        <f>K47</f>
        <v>0</v>
      </c>
      <c r="L17" s="108">
        <v>1</v>
      </c>
      <c r="M17" s="108">
        <v>0</v>
      </c>
      <c r="N17" s="108">
        <v>1</v>
      </c>
      <c r="O17" s="108">
        <f>O47</f>
        <v>0</v>
      </c>
      <c r="P17" s="29"/>
      <c r="Q17" s="106"/>
      <c r="R17" s="29">
        <v>248</v>
      </c>
    </row>
    <row r="18" spans="1:18" x14ac:dyDescent="0.2">
      <c r="A18" s="28" t="s">
        <v>123</v>
      </c>
      <c r="B18" s="29">
        <f>B22+B23+B24+B25</f>
        <v>7</v>
      </c>
      <c r="C18" s="29">
        <f>C22+C23+C24+C25</f>
        <v>6</v>
      </c>
      <c r="D18" s="29">
        <f>D22+D23+D24+D25</f>
        <v>0</v>
      </c>
      <c r="E18" s="29">
        <f>E22+E23+E24+E25</f>
        <v>11</v>
      </c>
      <c r="F18" s="29">
        <f>F22+F23+F24+F25</f>
        <v>7</v>
      </c>
      <c r="G18" s="29"/>
      <c r="H18" s="29">
        <f t="shared" ref="H18:R18" si="1">H22+H23+H24+H25</f>
        <v>6</v>
      </c>
      <c r="I18" s="29">
        <f t="shared" si="1"/>
        <v>5</v>
      </c>
      <c r="J18" s="29">
        <f t="shared" si="1"/>
        <v>0</v>
      </c>
      <c r="K18" s="29">
        <f t="shared" si="1"/>
        <v>0</v>
      </c>
      <c r="L18" s="29">
        <f t="shared" si="1"/>
        <v>3</v>
      </c>
      <c r="M18" s="29">
        <f t="shared" si="1"/>
        <v>0</v>
      </c>
      <c r="N18" s="29">
        <f t="shared" si="1"/>
        <v>1</v>
      </c>
      <c r="O18" s="29">
        <f t="shared" si="1"/>
        <v>0</v>
      </c>
      <c r="P18" s="29"/>
      <c r="Q18" s="29"/>
      <c r="R18" s="29">
        <f t="shared" si="1"/>
        <v>114</v>
      </c>
    </row>
    <row r="19" spans="1:18" ht="15.75" customHeight="1" x14ac:dyDescent="0.2">
      <c r="A19" s="72" t="s">
        <v>107</v>
      </c>
      <c r="B19" s="167">
        <f>B20+B21+B22+B23+B24+B25</f>
        <v>10</v>
      </c>
      <c r="C19" s="167">
        <f>C20+C21+C22+C23+C24+C25</f>
        <v>9</v>
      </c>
      <c r="D19" s="167">
        <f>D20+D21+D22+D23+D24+D25</f>
        <v>2</v>
      </c>
      <c r="E19" s="167">
        <f>E20+E21+E22+E23+E24+E25</f>
        <v>294</v>
      </c>
      <c r="F19" s="167">
        <f>F20+F21+F22+F23+F24+F25</f>
        <v>158</v>
      </c>
      <c r="G19" s="167"/>
      <c r="H19" s="167">
        <f t="shared" ref="H19:R19" si="2">H20+H21+H22+H23+H24+H25</f>
        <v>108</v>
      </c>
      <c r="I19" s="167">
        <f t="shared" si="2"/>
        <v>107</v>
      </c>
      <c r="J19" s="167">
        <f t="shared" si="2"/>
        <v>0</v>
      </c>
      <c r="K19" s="167">
        <f t="shared" si="2"/>
        <v>0</v>
      </c>
      <c r="L19" s="167">
        <f t="shared" si="2"/>
        <v>12</v>
      </c>
      <c r="M19" s="167">
        <f t="shared" si="2"/>
        <v>0</v>
      </c>
      <c r="N19" s="167">
        <f t="shared" si="2"/>
        <v>6</v>
      </c>
      <c r="O19" s="167">
        <f t="shared" si="2"/>
        <v>0</v>
      </c>
      <c r="P19" s="167"/>
      <c r="Q19" s="167"/>
      <c r="R19" s="180">
        <f t="shared" si="2"/>
        <v>614</v>
      </c>
    </row>
    <row r="20" spans="1:18" ht="36" x14ac:dyDescent="0.2">
      <c r="A20" s="83" t="s">
        <v>108</v>
      </c>
      <c r="B20" s="129">
        <v>1</v>
      </c>
      <c r="C20" s="129">
        <v>1</v>
      </c>
      <c r="D20" s="129">
        <v>1</v>
      </c>
      <c r="E20" s="129">
        <v>272</v>
      </c>
      <c r="F20" s="129">
        <v>141</v>
      </c>
      <c r="G20" s="129"/>
      <c r="H20" s="129">
        <v>93</v>
      </c>
      <c r="I20" s="129">
        <v>93</v>
      </c>
      <c r="J20" s="129">
        <v>0</v>
      </c>
      <c r="K20" s="131">
        <v>0</v>
      </c>
      <c r="L20" s="129">
        <v>8</v>
      </c>
      <c r="M20" s="129">
        <v>0</v>
      </c>
      <c r="N20" s="129">
        <v>5</v>
      </c>
      <c r="O20" s="129">
        <v>0</v>
      </c>
      <c r="P20" s="137"/>
      <c r="Q20" s="137"/>
      <c r="R20" s="129">
        <v>354</v>
      </c>
    </row>
    <row r="21" spans="1:18" x14ac:dyDescent="0.2">
      <c r="A21" s="156" t="s">
        <v>109</v>
      </c>
      <c r="B21" s="161">
        <v>2</v>
      </c>
      <c r="C21" s="161">
        <v>2</v>
      </c>
      <c r="D21" s="161">
        <v>1</v>
      </c>
      <c r="E21" s="161">
        <v>11</v>
      </c>
      <c r="F21" s="161">
        <v>10</v>
      </c>
      <c r="G21" s="131"/>
      <c r="H21" s="161">
        <v>9</v>
      </c>
      <c r="I21" s="161">
        <v>9</v>
      </c>
      <c r="J21" s="161">
        <v>0</v>
      </c>
      <c r="K21" s="161">
        <v>0</v>
      </c>
      <c r="L21" s="161">
        <v>1</v>
      </c>
      <c r="M21" s="161">
        <v>0</v>
      </c>
      <c r="N21" s="161">
        <v>0</v>
      </c>
      <c r="O21" s="161">
        <v>0</v>
      </c>
      <c r="P21" s="161"/>
      <c r="Q21" s="161"/>
      <c r="R21" s="161">
        <v>146</v>
      </c>
    </row>
    <row r="22" spans="1:18" ht="36" x14ac:dyDescent="0.2">
      <c r="A22" s="83" t="s">
        <v>110</v>
      </c>
      <c r="B22" s="161">
        <v>0</v>
      </c>
      <c r="C22" s="161">
        <v>0</v>
      </c>
      <c r="D22" s="166">
        <v>0</v>
      </c>
      <c r="E22" s="166">
        <v>1</v>
      </c>
      <c r="F22" s="166">
        <v>0</v>
      </c>
      <c r="G22" s="131">
        <v>0</v>
      </c>
      <c r="H22" s="166">
        <v>0</v>
      </c>
      <c r="I22" s="166">
        <v>0</v>
      </c>
      <c r="J22" s="166">
        <v>0</v>
      </c>
      <c r="K22" s="166">
        <v>0</v>
      </c>
      <c r="L22" s="166">
        <v>0</v>
      </c>
      <c r="M22" s="166">
        <v>0</v>
      </c>
      <c r="N22" s="166">
        <v>0</v>
      </c>
      <c r="O22" s="166">
        <v>0</v>
      </c>
      <c r="P22" s="166"/>
      <c r="Q22" s="161"/>
      <c r="R22" s="161">
        <v>8</v>
      </c>
    </row>
    <row r="23" spans="1:18" ht="24" x14ac:dyDescent="0.2">
      <c r="A23" s="83" t="s">
        <v>111</v>
      </c>
      <c r="B23" s="87">
        <v>2</v>
      </c>
      <c r="C23" s="87">
        <v>2</v>
      </c>
      <c r="D23" s="87">
        <v>0</v>
      </c>
      <c r="E23" s="87">
        <v>4</v>
      </c>
      <c r="F23" s="87">
        <v>4</v>
      </c>
      <c r="G23" s="131"/>
      <c r="H23" s="87">
        <v>2</v>
      </c>
      <c r="I23" s="87">
        <v>2</v>
      </c>
      <c r="J23" s="87">
        <v>0</v>
      </c>
      <c r="K23" s="87">
        <v>0</v>
      </c>
      <c r="L23" s="87">
        <v>2</v>
      </c>
      <c r="M23" s="87">
        <v>0</v>
      </c>
      <c r="N23" s="87">
        <v>1</v>
      </c>
      <c r="O23" s="87">
        <v>0</v>
      </c>
      <c r="P23" s="87"/>
      <c r="Q23" s="87"/>
      <c r="R23" s="87">
        <v>37</v>
      </c>
    </row>
    <row r="24" spans="1:18" ht="24" x14ac:dyDescent="0.2">
      <c r="A24" s="83" t="s">
        <v>112</v>
      </c>
      <c r="B24" s="148">
        <v>3</v>
      </c>
      <c r="C24" s="148">
        <v>3</v>
      </c>
      <c r="D24" s="148">
        <v>0</v>
      </c>
      <c r="E24" s="148">
        <v>4</v>
      </c>
      <c r="F24" s="148">
        <v>3</v>
      </c>
      <c r="G24" s="131">
        <v>0</v>
      </c>
      <c r="H24" s="148">
        <v>3</v>
      </c>
      <c r="I24" s="148">
        <v>3</v>
      </c>
      <c r="J24" s="148">
        <v>0</v>
      </c>
      <c r="K24" s="148">
        <v>0</v>
      </c>
      <c r="L24" s="148">
        <v>1</v>
      </c>
      <c r="M24" s="148">
        <v>0</v>
      </c>
      <c r="N24" s="148">
        <v>0</v>
      </c>
      <c r="O24" s="148">
        <v>0</v>
      </c>
      <c r="P24" s="148"/>
      <c r="Q24" s="149"/>
      <c r="R24" s="148">
        <v>25</v>
      </c>
    </row>
    <row r="25" spans="1:18" x14ac:dyDescent="0.2">
      <c r="A25" s="83" t="s">
        <v>113</v>
      </c>
      <c r="B25" s="148">
        <v>2</v>
      </c>
      <c r="C25" s="148">
        <v>1</v>
      </c>
      <c r="D25" s="148">
        <v>0</v>
      </c>
      <c r="E25" s="148">
        <v>2</v>
      </c>
      <c r="F25" s="148">
        <v>0</v>
      </c>
      <c r="G25" s="131">
        <v>1</v>
      </c>
      <c r="H25" s="148">
        <v>1</v>
      </c>
      <c r="I25" s="148">
        <v>0</v>
      </c>
      <c r="J25" s="148">
        <v>0</v>
      </c>
      <c r="K25" s="148">
        <v>0</v>
      </c>
      <c r="L25" s="148">
        <v>0</v>
      </c>
      <c r="M25" s="148">
        <v>0</v>
      </c>
      <c r="N25" s="148">
        <v>0</v>
      </c>
      <c r="O25" s="148">
        <v>0</v>
      </c>
      <c r="P25" s="148"/>
      <c r="Q25" s="149"/>
      <c r="R25" s="148">
        <v>44</v>
      </c>
    </row>
    <row r="26" spans="1:18" x14ac:dyDescent="0.2">
      <c r="A26" s="82" t="s">
        <v>125</v>
      </c>
      <c r="B26" s="62">
        <v>2</v>
      </c>
      <c r="C26" s="62">
        <v>0</v>
      </c>
      <c r="D26" s="62">
        <v>0</v>
      </c>
      <c r="E26" s="62">
        <v>2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62">
        <v>0</v>
      </c>
      <c r="N26" s="62">
        <v>0</v>
      </c>
      <c r="O26" s="62">
        <v>0</v>
      </c>
      <c r="P26" s="62"/>
      <c r="Q26" s="62"/>
      <c r="R26" s="62">
        <v>86</v>
      </c>
    </row>
    <row r="27" spans="1:18" ht="24" x14ac:dyDescent="0.2">
      <c r="A27" s="72" t="s">
        <v>124</v>
      </c>
      <c r="B27" s="73">
        <v>10</v>
      </c>
      <c r="C27" s="73">
        <v>5</v>
      </c>
      <c r="D27" s="73">
        <f t="shared" ref="D27:O27" si="3">D28+D29+D30</f>
        <v>1</v>
      </c>
      <c r="E27" s="73">
        <v>62</v>
      </c>
      <c r="F27" s="73">
        <v>49</v>
      </c>
      <c r="G27" s="73">
        <v>5</v>
      </c>
      <c r="H27" s="73">
        <v>32</v>
      </c>
      <c r="I27" s="73">
        <v>24</v>
      </c>
      <c r="J27" s="73">
        <f t="shared" si="3"/>
        <v>0</v>
      </c>
      <c r="K27" s="73">
        <f t="shared" si="3"/>
        <v>0</v>
      </c>
      <c r="L27" s="73">
        <v>4</v>
      </c>
      <c r="M27" s="73">
        <f t="shared" si="3"/>
        <v>0</v>
      </c>
      <c r="N27" s="73">
        <f t="shared" si="3"/>
        <v>1</v>
      </c>
      <c r="O27" s="73">
        <f t="shared" si="3"/>
        <v>0</v>
      </c>
      <c r="P27" s="73"/>
      <c r="Q27" s="73"/>
      <c r="R27" s="81">
        <v>695</v>
      </c>
    </row>
    <row r="28" spans="1:18" ht="24" x14ac:dyDescent="0.2">
      <c r="A28" s="9" t="s">
        <v>114</v>
      </c>
      <c r="B28" s="27">
        <v>1</v>
      </c>
      <c r="C28" s="27">
        <v>1</v>
      </c>
      <c r="D28" s="27">
        <v>1</v>
      </c>
      <c r="E28" s="27">
        <v>31</v>
      </c>
      <c r="F28" s="27">
        <v>31</v>
      </c>
      <c r="G28" s="27">
        <v>5</v>
      </c>
      <c r="H28" s="27">
        <v>10</v>
      </c>
      <c r="I28" s="27">
        <v>10</v>
      </c>
      <c r="J28" s="27">
        <v>0</v>
      </c>
      <c r="K28" s="27">
        <v>0</v>
      </c>
      <c r="L28" s="27">
        <v>2</v>
      </c>
      <c r="M28" s="27">
        <v>0</v>
      </c>
      <c r="N28" s="27">
        <v>1</v>
      </c>
      <c r="O28" s="27">
        <v>0</v>
      </c>
      <c r="P28" s="27"/>
      <c r="Q28" s="27"/>
      <c r="R28" s="27">
        <v>184</v>
      </c>
    </row>
    <row r="29" spans="1:18" ht="24" x14ac:dyDescent="0.2">
      <c r="A29" s="9" t="s">
        <v>115</v>
      </c>
      <c r="B29" s="27">
        <v>7</v>
      </c>
      <c r="C29" s="27">
        <v>4</v>
      </c>
      <c r="D29" s="27">
        <v>0</v>
      </c>
      <c r="E29" s="27">
        <v>29</v>
      </c>
      <c r="F29" s="27">
        <v>18</v>
      </c>
      <c r="G29" s="27">
        <v>0</v>
      </c>
      <c r="H29" s="27">
        <v>22</v>
      </c>
      <c r="I29" s="27">
        <v>14</v>
      </c>
      <c r="J29" s="27">
        <v>0</v>
      </c>
      <c r="K29" s="27">
        <v>0</v>
      </c>
      <c r="L29" s="27">
        <v>2</v>
      </c>
      <c r="M29" s="27">
        <v>0</v>
      </c>
      <c r="N29" s="27">
        <v>0</v>
      </c>
      <c r="O29" s="27">
        <v>0</v>
      </c>
      <c r="P29" s="27"/>
      <c r="Q29" s="27"/>
      <c r="R29" s="27">
        <v>425</v>
      </c>
    </row>
    <row r="30" spans="1:18" ht="24" x14ac:dyDescent="0.2">
      <c r="A30" s="9" t="s">
        <v>116</v>
      </c>
      <c r="B30" s="27">
        <v>2</v>
      </c>
      <c r="C30" s="27">
        <v>0</v>
      </c>
      <c r="D30" s="27">
        <v>0</v>
      </c>
      <c r="E30" s="27">
        <v>2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/>
      <c r="Q30" s="27"/>
      <c r="R30" s="27">
        <v>86</v>
      </c>
    </row>
    <row r="31" spans="1:18" x14ac:dyDescent="0.2">
      <c r="A31" s="28" t="s">
        <v>117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/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/>
      <c r="Q31" s="29"/>
      <c r="R31" s="29">
        <v>0</v>
      </c>
    </row>
    <row r="32" spans="1:18" s="95" customFormat="1" x14ac:dyDescent="0.2">
      <c r="A32" s="28" t="s">
        <v>135</v>
      </c>
      <c r="B32" s="29">
        <v>12</v>
      </c>
      <c r="C32" s="29">
        <v>5</v>
      </c>
      <c r="D32" s="29">
        <f t="shared" ref="D32:O32" si="4">D33+D34</f>
        <v>1</v>
      </c>
      <c r="E32" s="29">
        <v>31</v>
      </c>
      <c r="F32" s="29">
        <v>24</v>
      </c>
      <c r="G32" s="29">
        <v>0</v>
      </c>
      <c r="H32" s="29">
        <v>6</v>
      </c>
      <c r="I32" s="29">
        <f t="shared" si="4"/>
        <v>4</v>
      </c>
      <c r="J32" s="29">
        <v>0</v>
      </c>
      <c r="K32" s="29">
        <v>0</v>
      </c>
      <c r="L32" s="29">
        <v>10</v>
      </c>
      <c r="M32" s="29">
        <v>0</v>
      </c>
      <c r="N32" s="29">
        <v>5</v>
      </c>
      <c r="O32" s="29">
        <f t="shared" si="4"/>
        <v>0</v>
      </c>
      <c r="P32" s="29"/>
      <c r="Q32" s="29"/>
      <c r="R32" s="29">
        <v>195</v>
      </c>
    </row>
    <row r="33" spans="1:18" ht="24" x14ac:dyDescent="0.2">
      <c r="A33" s="9" t="s">
        <v>118</v>
      </c>
      <c r="B33" s="87">
        <v>1</v>
      </c>
      <c r="C33" s="87">
        <v>1</v>
      </c>
      <c r="D33" s="87">
        <v>1</v>
      </c>
      <c r="E33" s="87">
        <v>20</v>
      </c>
      <c r="F33" s="87">
        <v>20</v>
      </c>
      <c r="G33" s="87">
        <v>0</v>
      </c>
      <c r="H33" s="52">
        <v>3</v>
      </c>
      <c r="I33" s="52">
        <v>3</v>
      </c>
      <c r="J33" s="52">
        <v>0</v>
      </c>
      <c r="K33" s="52">
        <v>0</v>
      </c>
      <c r="L33" s="52">
        <v>4</v>
      </c>
      <c r="M33" s="52">
        <v>0</v>
      </c>
      <c r="N33" s="52">
        <v>1</v>
      </c>
      <c r="O33" s="52">
        <v>0</v>
      </c>
      <c r="P33" s="52"/>
      <c r="Q33" s="52"/>
      <c r="R33" s="52">
        <v>136</v>
      </c>
    </row>
    <row r="34" spans="1:18" x14ac:dyDescent="0.2">
      <c r="A34" s="9" t="s">
        <v>119</v>
      </c>
      <c r="B34" s="52">
        <v>11</v>
      </c>
      <c r="C34" s="52">
        <v>4</v>
      </c>
      <c r="D34" s="52">
        <v>0</v>
      </c>
      <c r="E34" s="52">
        <v>11</v>
      </c>
      <c r="F34" s="52">
        <v>4</v>
      </c>
      <c r="G34" s="52">
        <v>0</v>
      </c>
      <c r="H34" s="52">
        <v>3</v>
      </c>
      <c r="I34" s="52">
        <v>1</v>
      </c>
      <c r="J34" s="52">
        <v>0</v>
      </c>
      <c r="K34" s="52">
        <v>0</v>
      </c>
      <c r="L34" s="52">
        <v>6</v>
      </c>
      <c r="M34" s="52">
        <v>0</v>
      </c>
      <c r="N34" s="52">
        <v>4</v>
      </c>
      <c r="O34" s="52">
        <v>0</v>
      </c>
      <c r="P34" s="52"/>
      <c r="Q34" s="52"/>
      <c r="R34" s="52">
        <v>59</v>
      </c>
    </row>
    <row r="35" spans="1:18" ht="16.5" customHeight="1" x14ac:dyDescent="0.2">
      <c r="A35" s="112" t="s">
        <v>132</v>
      </c>
      <c r="B35" s="29">
        <v>1</v>
      </c>
      <c r="C35" s="29">
        <v>1</v>
      </c>
      <c r="D35" s="29">
        <v>1</v>
      </c>
      <c r="E35" s="29">
        <v>7</v>
      </c>
      <c r="F35" s="29">
        <v>7</v>
      </c>
      <c r="G35" s="29">
        <v>0</v>
      </c>
      <c r="H35" s="29">
        <v>4</v>
      </c>
      <c r="I35" s="29">
        <v>4</v>
      </c>
      <c r="J35" s="29">
        <v>0</v>
      </c>
      <c r="K35" s="29">
        <v>0</v>
      </c>
      <c r="L35" s="29">
        <v>1</v>
      </c>
      <c r="M35" s="29">
        <v>0</v>
      </c>
      <c r="N35" s="29">
        <v>0</v>
      </c>
      <c r="O35" s="29">
        <v>0</v>
      </c>
      <c r="P35" s="29"/>
      <c r="Q35" s="29"/>
      <c r="R35" s="29">
        <v>31</v>
      </c>
    </row>
    <row r="36" spans="1:18" x14ac:dyDescent="0.2">
      <c r="A36" s="28" t="s">
        <v>120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36.75" thickBot="1" x14ac:dyDescent="0.25">
      <c r="A37" s="109" t="s">
        <v>121</v>
      </c>
      <c r="B37" s="60">
        <v>1</v>
      </c>
      <c r="C37" s="60">
        <v>1</v>
      </c>
      <c r="D37" s="60"/>
      <c r="E37" s="60">
        <v>27</v>
      </c>
      <c r="F37" s="60">
        <v>11</v>
      </c>
      <c r="G37" s="60"/>
      <c r="H37" s="60">
        <v>7</v>
      </c>
      <c r="I37" s="60">
        <v>7</v>
      </c>
      <c r="J37" s="60">
        <v>0</v>
      </c>
      <c r="K37" s="60">
        <v>0</v>
      </c>
      <c r="L37" s="60">
        <v>1</v>
      </c>
      <c r="M37" s="60">
        <v>0</v>
      </c>
      <c r="N37" s="60">
        <v>1</v>
      </c>
      <c r="O37" s="60">
        <v>0</v>
      </c>
      <c r="P37" s="60"/>
      <c r="Q37" s="60"/>
      <c r="R37" s="60">
        <v>30</v>
      </c>
    </row>
    <row r="38" spans="1:18" ht="13.5" thickBot="1" x14ac:dyDescent="0.25">
      <c r="A38" s="178" t="s">
        <v>122</v>
      </c>
      <c r="B38" s="29">
        <f>B8+B12+B17+B18+B26+B31+B32+B35+B36+B37</f>
        <v>950</v>
      </c>
      <c r="C38" s="29">
        <f t="shared" ref="C38:O38" si="5">C8+C12+C17+C18+C26+C31+C32+C35+C36+C37</f>
        <v>645</v>
      </c>
      <c r="D38" s="29">
        <f t="shared" si="5"/>
        <v>93</v>
      </c>
      <c r="E38" s="29">
        <f t="shared" si="5"/>
        <v>3770</v>
      </c>
      <c r="F38" s="29">
        <f t="shared" si="5"/>
        <v>3073</v>
      </c>
      <c r="G38" s="29">
        <f t="shared" si="5"/>
        <v>965</v>
      </c>
      <c r="H38" s="29">
        <f t="shared" si="5"/>
        <v>2268</v>
      </c>
      <c r="I38" s="29">
        <f t="shared" si="5"/>
        <v>2118</v>
      </c>
      <c r="J38" s="29">
        <f t="shared" si="5"/>
        <v>1114</v>
      </c>
      <c r="K38" s="29">
        <f t="shared" si="5"/>
        <v>1041</v>
      </c>
      <c r="L38" s="29">
        <f t="shared" si="5"/>
        <v>581</v>
      </c>
      <c r="M38" s="29">
        <f t="shared" si="5"/>
        <v>351</v>
      </c>
      <c r="N38" s="29">
        <f t="shared" si="5"/>
        <v>372</v>
      </c>
      <c r="O38" s="29">
        <f t="shared" si="5"/>
        <v>216</v>
      </c>
      <c r="P38" s="29"/>
      <c r="Q38" s="29"/>
      <c r="R38" s="29">
        <f>R8+R12+R17+R18+R26+R31+R32+R35+R36+R37</f>
        <v>31345</v>
      </c>
    </row>
    <row r="39" spans="1:18" ht="6.75" customHeight="1" x14ac:dyDescent="0.2"/>
    <row r="40" spans="1:18" ht="12.75" customHeight="1" x14ac:dyDescent="0.2">
      <c r="A40" s="116"/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</row>
    <row r="41" spans="1:18" x14ac:dyDescent="0.2">
      <c r="A41" s="171"/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</row>
    <row r="44" spans="1:18" ht="15" customHeight="1" x14ac:dyDescent="0.2"/>
    <row r="45" spans="1:18" ht="15" customHeight="1" x14ac:dyDescent="0.2"/>
    <row r="46" spans="1:18" ht="12.75" hidden="1" customHeight="1" x14ac:dyDescent="0.2"/>
    <row r="48" spans="1:18" ht="1.5" customHeight="1" x14ac:dyDescent="0.2"/>
    <row r="49" spans="18:18" x14ac:dyDescent="0.2">
      <c r="R49" s="171"/>
    </row>
    <row r="50" spans="18:18" x14ac:dyDescent="0.2">
      <c r="R50" s="171"/>
    </row>
  </sheetData>
  <mergeCells count="22">
    <mergeCell ref="G5:G6"/>
    <mergeCell ref="E3:G4"/>
    <mergeCell ref="A1:A6"/>
    <mergeCell ref="B1:R1"/>
    <mergeCell ref="B2:R2"/>
    <mergeCell ref="B3:B6"/>
    <mergeCell ref="D3:D6"/>
    <mergeCell ref="C3:C6"/>
    <mergeCell ref="H3:K3"/>
    <mergeCell ref="L3:L6"/>
    <mergeCell ref="F5:F6"/>
    <mergeCell ref="E5:E6"/>
    <mergeCell ref="Q3:Q6"/>
    <mergeCell ref="R3:R6"/>
    <mergeCell ref="H4:H6"/>
    <mergeCell ref="I4:K4"/>
    <mergeCell ref="O3:O6"/>
    <mergeCell ref="P3:P6"/>
    <mergeCell ref="I5:I6"/>
    <mergeCell ref="J5:K5"/>
    <mergeCell ref="M3:M6"/>
    <mergeCell ref="N3:N6"/>
  </mergeCells>
  <phoneticPr fontId="8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topLeftCell="A22" zoomScale="136" zoomScaleNormal="136" workbookViewId="0">
      <selection activeCell="E30" sqref="E30"/>
    </sheetView>
  </sheetViews>
  <sheetFormatPr defaultRowHeight="12.75" x14ac:dyDescent="0.2"/>
  <cols>
    <col min="1" max="1" width="35.5703125" style="12" customWidth="1"/>
    <col min="2" max="2" width="6.42578125" style="12" customWidth="1"/>
    <col min="3" max="3" width="6" style="12" customWidth="1"/>
    <col min="4" max="4" width="7.140625" style="12" customWidth="1"/>
    <col min="5" max="5" width="8.42578125" style="12" customWidth="1"/>
    <col min="6" max="6" width="5.42578125" style="12" customWidth="1"/>
    <col min="7" max="8" width="5.5703125" style="12" customWidth="1"/>
    <col min="9" max="9" width="6.42578125" style="12" customWidth="1"/>
    <col min="10" max="10" width="7.28515625" style="12" customWidth="1"/>
    <col min="11" max="11" width="8" style="12" customWidth="1"/>
    <col min="12" max="12" width="5.5703125" style="12" customWidth="1"/>
    <col min="13" max="13" width="8" style="12" customWidth="1"/>
    <col min="14" max="14" width="5.140625" style="12" customWidth="1"/>
    <col min="15" max="15" width="6.85546875" style="12" customWidth="1"/>
    <col min="16" max="16" width="5.140625" style="12" customWidth="1"/>
    <col min="17" max="17" width="5.42578125" style="12" customWidth="1"/>
    <col min="18" max="18" width="9.140625" style="12" hidden="1" customWidth="1"/>
    <col min="19" max="16384" width="9.140625" style="12"/>
  </cols>
  <sheetData>
    <row r="1" spans="1:18" x14ac:dyDescent="0.2">
      <c r="A1" s="195" t="s">
        <v>2</v>
      </c>
      <c r="B1" s="278" t="s">
        <v>60</v>
      </c>
      <c r="C1" s="279"/>
      <c r="D1" s="279"/>
      <c r="E1" s="279"/>
      <c r="F1" s="279"/>
      <c r="G1" s="279"/>
      <c r="H1" s="279"/>
      <c r="I1" s="280"/>
      <c r="J1" s="281" t="s">
        <v>61</v>
      </c>
      <c r="K1" s="282"/>
      <c r="L1" s="282"/>
      <c r="M1" s="282"/>
      <c r="N1" s="282"/>
      <c r="O1" s="282"/>
      <c r="P1" s="282"/>
      <c r="Q1" s="283"/>
    </row>
    <row r="2" spans="1:18" x14ac:dyDescent="0.2">
      <c r="A2" s="196"/>
      <c r="B2" s="224" t="s">
        <v>62</v>
      </c>
      <c r="C2" s="210"/>
      <c r="D2" s="210"/>
      <c r="E2" s="211"/>
      <c r="F2" s="224" t="s">
        <v>63</v>
      </c>
      <c r="G2" s="210"/>
      <c r="H2" s="210"/>
      <c r="I2" s="211"/>
      <c r="J2" s="212" t="s">
        <v>155</v>
      </c>
      <c r="K2" s="274" t="s">
        <v>156</v>
      </c>
      <c r="L2" s="224" t="s">
        <v>64</v>
      </c>
      <c r="M2" s="210"/>
      <c r="N2" s="210"/>
      <c r="O2" s="210"/>
      <c r="P2" s="210"/>
      <c r="Q2" s="211"/>
    </row>
    <row r="3" spans="1:18" ht="26.25" customHeight="1" x14ac:dyDescent="0.2">
      <c r="A3" s="196"/>
      <c r="B3" s="200" t="s">
        <v>65</v>
      </c>
      <c r="C3" s="212" t="s">
        <v>66</v>
      </c>
      <c r="D3" s="212" t="s">
        <v>67</v>
      </c>
      <c r="E3" s="212" t="s">
        <v>68</v>
      </c>
      <c r="F3" s="212" t="s">
        <v>65</v>
      </c>
      <c r="G3" s="212" t="s">
        <v>66</v>
      </c>
      <c r="H3" s="212" t="s">
        <v>67</v>
      </c>
      <c r="I3" s="274" t="s">
        <v>68</v>
      </c>
      <c r="J3" s="285"/>
      <c r="K3" s="284"/>
      <c r="L3" s="202" t="s">
        <v>69</v>
      </c>
      <c r="M3" s="204"/>
      <c r="N3" s="192" t="s">
        <v>70</v>
      </c>
      <c r="O3" s="194"/>
      <c r="P3" s="276" t="s">
        <v>71</v>
      </c>
      <c r="Q3" s="277"/>
    </row>
    <row r="4" spans="1:18" ht="51.75" customHeight="1" x14ac:dyDescent="0.2">
      <c r="A4" s="196"/>
      <c r="B4" s="214"/>
      <c r="C4" s="213"/>
      <c r="D4" s="273"/>
      <c r="E4" s="213"/>
      <c r="F4" s="273"/>
      <c r="G4" s="213"/>
      <c r="H4" s="273"/>
      <c r="I4" s="275"/>
      <c r="J4" s="285"/>
      <c r="K4" s="284"/>
      <c r="L4" s="207" t="s">
        <v>30</v>
      </c>
      <c r="M4" s="200" t="s">
        <v>72</v>
      </c>
      <c r="N4" s="207" t="s">
        <v>30</v>
      </c>
      <c r="O4" s="200" t="s">
        <v>73</v>
      </c>
      <c r="P4" s="207" t="s">
        <v>30</v>
      </c>
      <c r="Q4" s="200" t="s">
        <v>73</v>
      </c>
    </row>
    <row r="5" spans="1:18" ht="12.75" customHeight="1" x14ac:dyDescent="0.2">
      <c r="A5" s="197"/>
      <c r="B5" s="201"/>
      <c r="C5" s="13" t="s">
        <v>33</v>
      </c>
      <c r="D5" s="213"/>
      <c r="E5" s="13" t="s">
        <v>33</v>
      </c>
      <c r="F5" s="213"/>
      <c r="G5" s="13" t="s">
        <v>33</v>
      </c>
      <c r="H5" s="213"/>
      <c r="I5" s="17" t="s">
        <v>33</v>
      </c>
      <c r="J5" s="184"/>
      <c r="K5" s="275"/>
      <c r="L5" s="208"/>
      <c r="M5" s="201"/>
      <c r="N5" s="208"/>
      <c r="O5" s="201"/>
      <c r="P5" s="208"/>
      <c r="Q5" s="201"/>
    </row>
    <row r="6" spans="1:18" x14ac:dyDescent="0.2">
      <c r="A6" s="18" t="s">
        <v>21</v>
      </c>
      <c r="B6" s="21">
        <v>80</v>
      </c>
      <c r="C6" s="16">
        <v>81</v>
      </c>
      <c r="D6" s="16">
        <v>82</v>
      </c>
      <c r="E6" s="16">
        <v>83</v>
      </c>
      <c r="F6" s="16">
        <v>84</v>
      </c>
      <c r="G6" s="16">
        <v>85</v>
      </c>
      <c r="H6" s="16">
        <v>86</v>
      </c>
      <c r="I6" s="16">
        <v>87</v>
      </c>
      <c r="J6" s="19">
        <v>88</v>
      </c>
      <c r="K6" s="16">
        <v>89</v>
      </c>
      <c r="L6" s="16">
        <v>90</v>
      </c>
      <c r="M6" s="16">
        <v>91</v>
      </c>
      <c r="N6" s="16">
        <v>92</v>
      </c>
      <c r="O6" s="16">
        <v>93</v>
      </c>
      <c r="P6" s="16">
        <v>94</v>
      </c>
      <c r="Q6" s="16">
        <v>95</v>
      </c>
      <c r="R6" s="16"/>
    </row>
    <row r="7" spans="1:18" ht="36.75" customHeight="1" x14ac:dyDescent="0.2">
      <c r="A7" s="28" t="s">
        <v>126</v>
      </c>
      <c r="B7" s="29">
        <v>6562</v>
      </c>
      <c r="C7" s="29">
        <v>6295</v>
      </c>
      <c r="D7" s="29">
        <v>524</v>
      </c>
      <c r="E7" s="29">
        <v>609</v>
      </c>
      <c r="F7" s="29">
        <v>30</v>
      </c>
      <c r="G7" s="29">
        <v>28</v>
      </c>
      <c r="H7" s="29">
        <v>8</v>
      </c>
      <c r="I7" s="29">
        <v>49</v>
      </c>
      <c r="J7" s="29">
        <v>3292</v>
      </c>
      <c r="K7" s="29">
        <v>2841</v>
      </c>
      <c r="L7" s="29">
        <v>2412</v>
      </c>
      <c r="M7" s="29">
        <v>2236.5</v>
      </c>
      <c r="N7" s="29">
        <v>1262</v>
      </c>
      <c r="O7" s="29">
        <v>731</v>
      </c>
      <c r="P7" s="29">
        <v>1150</v>
      </c>
      <c r="Q7" s="29">
        <v>583</v>
      </c>
    </row>
    <row r="8" spans="1:18" x14ac:dyDescent="0.2">
      <c r="A8" s="9" t="s">
        <v>74</v>
      </c>
      <c r="B8" s="27">
        <v>808</v>
      </c>
      <c r="C8" s="27">
        <v>594</v>
      </c>
      <c r="D8" s="27">
        <v>491</v>
      </c>
      <c r="E8" s="27">
        <v>603</v>
      </c>
      <c r="F8" s="27">
        <v>0</v>
      </c>
      <c r="G8" s="27">
        <v>0</v>
      </c>
      <c r="H8" s="27">
        <v>0</v>
      </c>
      <c r="I8" s="27">
        <v>0</v>
      </c>
      <c r="J8" s="27">
        <v>2953</v>
      </c>
      <c r="K8" s="27">
        <v>2510</v>
      </c>
      <c r="L8" s="27">
        <v>2180</v>
      </c>
      <c r="M8" s="27">
        <v>2017.5</v>
      </c>
      <c r="N8" s="27">
        <v>1045</v>
      </c>
      <c r="O8" s="27">
        <v>548</v>
      </c>
      <c r="P8" s="27">
        <v>1135</v>
      </c>
      <c r="Q8" s="27">
        <v>579</v>
      </c>
    </row>
    <row r="9" spans="1:18" ht="24" x14ac:dyDescent="0.2">
      <c r="A9" s="9" t="s">
        <v>75</v>
      </c>
      <c r="B9" s="27">
        <v>5754</v>
      </c>
      <c r="C9" s="27">
        <v>5701</v>
      </c>
      <c r="D9" s="27">
        <v>33</v>
      </c>
      <c r="E9" s="27">
        <v>6</v>
      </c>
      <c r="F9" s="27">
        <v>30</v>
      </c>
      <c r="G9" s="27">
        <v>28</v>
      </c>
      <c r="H9" s="27">
        <v>8</v>
      </c>
      <c r="I9" s="27">
        <v>49</v>
      </c>
      <c r="J9" s="27">
        <v>262</v>
      </c>
      <c r="K9" s="27">
        <v>260</v>
      </c>
      <c r="L9" s="27">
        <v>172</v>
      </c>
      <c r="M9" s="27">
        <v>170</v>
      </c>
      <c r="N9" s="27">
        <v>161</v>
      </c>
      <c r="O9" s="27">
        <v>161</v>
      </c>
      <c r="P9" s="27">
        <v>11</v>
      </c>
      <c r="Q9" s="27">
        <v>3</v>
      </c>
    </row>
    <row r="10" spans="1:18" ht="24" x14ac:dyDescent="0.2">
      <c r="A10" s="9" t="s">
        <v>76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77</v>
      </c>
      <c r="K10" s="27">
        <v>71</v>
      </c>
      <c r="L10" s="27">
        <v>60</v>
      </c>
      <c r="M10" s="27">
        <v>49</v>
      </c>
      <c r="N10" s="27">
        <v>56</v>
      </c>
      <c r="O10" s="27">
        <v>22</v>
      </c>
      <c r="P10" s="27">
        <v>4</v>
      </c>
      <c r="Q10" s="27">
        <v>1</v>
      </c>
    </row>
    <row r="11" spans="1:18" ht="24" x14ac:dyDescent="0.2">
      <c r="A11" s="28" t="s">
        <v>77</v>
      </c>
      <c r="B11" s="62">
        <f>B12+B13+B14+B15</f>
        <v>706</v>
      </c>
      <c r="C11" s="62">
        <f t="shared" ref="C11:Q11" si="0">C12+C13+C14+C15</f>
        <v>3939</v>
      </c>
      <c r="D11" s="62">
        <f t="shared" si="0"/>
        <v>991</v>
      </c>
      <c r="E11" s="62">
        <f t="shared" si="0"/>
        <v>3107</v>
      </c>
      <c r="F11" s="62">
        <f t="shared" si="0"/>
        <v>576</v>
      </c>
      <c r="G11" s="62">
        <f t="shared" si="0"/>
        <v>478</v>
      </c>
      <c r="H11" s="62">
        <f t="shared" si="0"/>
        <v>567</v>
      </c>
      <c r="I11" s="62">
        <f t="shared" si="0"/>
        <v>546</v>
      </c>
      <c r="J11" s="62">
        <f t="shared" si="0"/>
        <v>1869</v>
      </c>
      <c r="K11" s="62">
        <f t="shared" si="0"/>
        <v>1306.45</v>
      </c>
      <c r="L11" s="62">
        <f t="shared" si="0"/>
        <v>1849</v>
      </c>
      <c r="M11" s="62">
        <f t="shared" si="0"/>
        <v>1284.45</v>
      </c>
      <c r="N11" s="62">
        <f t="shared" si="0"/>
        <v>1206</v>
      </c>
      <c r="O11" s="62">
        <f t="shared" si="0"/>
        <v>447</v>
      </c>
      <c r="P11" s="62">
        <f t="shared" si="0"/>
        <v>648</v>
      </c>
      <c r="Q11" s="62">
        <f t="shared" si="0"/>
        <v>201</v>
      </c>
    </row>
    <row r="12" spans="1:18" x14ac:dyDescent="0.2">
      <c r="A12" s="113" t="s">
        <v>79</v>
      </c>
      <c r="B12" s="27">
        <v>397</v>
      </c>
      <c r="C12" s="27">
        <v>387</v>
      </c>
      <c r="D12" s="27">
        <v>809</v>
      </c>
      <c r="E12" s="27">
        <v>830</v>
      </c>
      <c r="F12" s="27">
        <v>575</v>
      </c>
      <c r="G12" s="27">
        <v>478</v>
      </c>
      <c r="H12" s="27">
        <v>567</v>
      </c>
      <c r="I12" s="27">
        <v>543</v>
      </c>
      <c r="J12" s="121">
        <v>463</v>
      </c>
      <c r="K12" s="121">
        <v>380</v>
      </c>
      <c r="L12" s="121">
        <v>444</v>
      </c>
      <c r="M12" s="121">
        <v>361</v>
      </c>
      <c r="N12" s="121">
        <v>416</v>
      </c>
      <c r="O12" s="121">
        <v>238</v>
      </c>
      <c r="P12" s="121">
        <v>35</v>
      </c>
      <c r="Q12" s="121">
        <v>6</v>
      </c>
    </row>
    <row r="13" spans="1:18" ht="24" x14ac:dyDescent="0.2">
      <c r="A13" s="9" t="s">
        <v>80</v>
      </c>
      <c r="B13" s="87">
        <v>46</v>
      </c>
      <c r="C13" s="87">
        <v>46</v>
      </c>
      <c r="D13" s="87">
        <v>39</v>
      </c>
      <c r="E13" s="87">
        <v>64</v>
      </c>
      <c r="F13" s="87">
        <v>0</v>
      </c>
      <c r="G13" s="87">
        <v>0</v>
      </c>
      <c r="H13" s="87">
        <v>0</v>
      </c>
      <c r="I13" s="87">
        <v>3</v>
      </c>
      <c r="J13" s="87">
        <v>69</v>
      </c>
      <c r="K13" s="87">
        <v>54</v>
      </c>
      <c r="L13" s="87">
        <v>68</v>
      </c>
      <c r="M13" s="87">
        <v>51</v>
      </c>
      <c r="N13" s="87">
        <v>51</v>
      </c>
      <c r="O13" s="87">
        <v>22</v>
      </c>
      <c r="P13" s="87">
        <v>15</v>
      </c>
      <c r="Q13" s="87">
        <v>6</v>
      </c>
    </row>
    <row r="14" spans="1:18" ht="24" x14ac:dyDescent="0.2">
      <c r="A14" s="9" t="s">
        <v>138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</row>
    <row r="15" spans="1:18" ht="24" x14ac:dyDescent="0.2">
      <c r="A15" s="9" t="s">
        <v>105</v>
      </c>
      <c r="B15" s="100">
        <v>263</v>
      </c>
      <c r="C15" s="100">
        <v>3506</v>
      </c>
      <c r="D15" s="100">
        <v>143</v>
      </c>
      <c r="E15" s="100">
        <v>2213</v>
      </c>
      <c r="F15" s="100">
        <v>1</v>
      </c>
      <c r="G15" s="100">
        <v>0</v>
      </c>
      <c r="H15" s="100">
        <v>0</v>
      </c>
      <c r="I15" s="100">
        <v>0</v>
      </c>
      <c r="J15" s="100">
        <v>1337</v>
      </c>
      <c r="K15" s="101">
        <v>872.45</v>
      </c>
      <c r="L15" s="100">
        <v>1337</v>
      </c>
      <c r="M15" s="101">
        <v>872.45</v>
      </c>
      <c r="N15" s="100">
        <v>739</v>
      </c>
      <c r="O15" s="100">
        <v>187</v>
      </c>
      <c r="P15" s="100">
        <v>598</v>
      </c>
      <c r="Q15" s="100">
        <v>189</v>
      </c>
    </row>
    <row r="16" spans="1:18" ht="25.5" customHeight="1" x14ac:dyDescent="0.2">
      <c r="A16" s="104" t="s">
        <v>133</v>
      </c>
      <c r="B16" s="29"/>
      <c r="C16" s="29"/>
      <c r="D16" s="29"/>
      <c r="E16" s="29"/>
      <c r="F16" s="29"/>
      <c r="G16" s="29"/>
      <c r="H16" s="29"/>
      <c r="I16" s="29"/>
      <c r="J16" s="29">
        <v>75</v>
      </c>
      <c r="K16" s="29">
        <v>68</v>
      </c>
      <c r="L16" s="29">
        <v>45</v>
      </c>
      <c r="M16" s="29">
        <v>43</v>
      </c>
      <c r="N16" s="29">
        <v>61</v>
      </c>
      <c r="O16" s="29">
        <v>50</v>
      </c>
      <c r="P16" s="29">
        <v>14</v>
      </c>
      <c r="Q16" s="29">
        <v>8</v>
      </c>
    </row>
    <row r="17" spans="1:25" ht="15" customHeight="1" x14ac:dyDescent="0.2">
      <c r="A17" s="28" t="s">
        <v>123</v>
      </c>
      <c r="B17" s="29">
        <f>B21+B22+B23+B24</f>
        <v>23</v>
      </c>
      <c r="C17" s="29">
        <f t="shared" ref="C17:Q17" si="1">C21+C22+C23+C24</f>
        <v>59</v>
      </c>
      <c r="D17" s="29">
        <f t="shared" si="1"/>
        <v>128</v>
      </c>
      <c r="E17" s="29">
        <f t="shared" si="1"/>
        <v>48</v>
      </c>
      <c r="F17" s="29">
        <f t="shared" si="1"/>
        <v>0</v>
      </c>
      <c r="G17" s="29">
        <f t="shared" si="1"/>
        <v>0</v>
      </c>
      <c r="H17" s="29">
        <f t="shared" si="1"/>
        <v>0</v>
      </c>
      <c r="I17" s="29">
        <f t="shared" si="1"/>
        <v>0</v>
      </c>
      <c r="J17" s="29">
        <f t="shared" si="1"/>
        <v>19</v>
      </c>
      <c r="K17" s="29">
        <f t="shared" si="1"/>
        <v>16.75</v>
      </c>
      <c r="L17" s="29">
        <f t="shared" si="1"/>
        <v>18</v>
      </c>
      <c r="M17" s="29">
        <f t="shared" si="1"/>
        <v>14</v>
      </c>
      <c r="N17" s="29">
        <f t="shared" si="1"/>
        <v>16</v>
      </c>
      <c r="O17" s="29">
        <f t="shared" si="1"/>
        <v>9</v>
      </c>
      <c r="P17" s="29">
        <f t="shared" si="1"/>
        <v>2</v>
      </c>
      <c r="Q17" s="29">
        <f t="shared" si="1"/>
        <v>2</v>
      </c>
    </row>
    <row r="18" spans="1:25" ht="15" customHeight="1" x14ac:dyDescent="0.2">
      <c r="A18" s="72" t="s">
        <v>107</v>
      </c>
      <c r="B18" s="167">
        <f>B19+B20+B21+B22+B23+B24</f>
        <v>43</v>
      </c>
      <c r="C18" s="167">
        <f t="shared" ref="C18:Q18" si="2">C19+C20+C21+C22+C23+C24</f>
        <v>79</v>
      </c>
      <c r="D18" s="167">
        <f t="shared" si="2"/>
        <v>148</v>
      </c>
      <c r="E18" s="167">
        <f t="shared" si="2"/>
        <v>63</v>
      </c>
      <c r="F18" s="167">
        <f t="shared" si="2"/>
        <v>571</v>
      </c>
      <c r="G18" s="167">
        <f t="shared" si="2"/>
        <v>474</v>
      </c>
      <c r="H18" s="167">
        <f t="shared" si="2"/>
        <v>97</v>
      </c>
      <c r="I18" s="167">
        <f t="shared" si="2"/>
        <v>83</v>
      </c>
      <c r="J18" s="167">
        <f t="shared" si="2"/>
        <v>106</v>
      </c>
      <c r="K18" s="167">
        <f t="shared" si="2"/>
        <v>94.25</v>
      </c>
      <c r="L18" s="167">
        <f t="shared" si="2"/>
        <v>95</v>
      </c>
      <c r="M18" s="167">
        <f t="shared" si="2"/>
        <v>85.5</v>
      </c>
      <c r="N18" s="167">
        <f t="shared" si="2"/>
        <v>84</v>
      </c>
      <c r="O18" s="167">
        <f t="shared" si="2"/>
        <v>47</v>
      </c>
      <c r="P18" s="167">
        <f t="shared" si="2"/>
        <v>11</v>
      </c>
      <c r="Q18" s="167">
        <f t="shared" si="2"/>
        <v>4</v>
      </c>
    </row>
    <row r="19" spans="1:25" ht="37.5" customHeight="1" x14ac:dyDescent="0.2">
      <c r="A19" s="83" t="s">
        <v>108</v>
      </c>
      <c r="B19" s="87">
        <v>0</v>
      </c>
      <c r="C19" s="87">
        <v>0</v>
      </c>
      <c r="D19" s="87">
        <v>0</v>
      </c>
      <c r="E19" s="87">
        <v>0</v>
      </c>
      <c r="F19" s="87">
        <v>571</v>
      </c>
      <c r="G19" s="87">
        <v>474</v>
      </c>
      <c r="H19" s="87">
        <v>97</v>
      </c>
      <c r="I19" s="87">
        <v>83</v>
      </c>
      <c r="J19" s="87">
        <v>76</v>
      </c>
      <c r="K19" s="87">
        <v>70</v>
      </c>
      <c r="L19" s="87">
        <v>67</v>
      </c>
      <c r="M19" s="87">
        <v>63</v>
      </c>
      <c r="N19" s="87">
        <v>62</v>
      </c>
      <c r="O19" s="87">
        <v>36</v>
      </c>
      <c r="P19" s="87">
        <v>5</v>
      </c>
      <c r="Q19" s="87">
        <v>1</v>
      </c>
    </row>
    <row r="20" spans="1:25" x14ac:dyDescent="0.2">
      <c r="A20" s="155" t="s">
        <v>109</v>
      </c>
      <c r="B20" s="129">
        <v>20</v>
      </c>
      <c r="C20" s="129">
        <v>20</v>
      </c>
      <c r="D20" s="129">
        <v>20</v>
      </c>
      <c r="E20" s="129">
        <v>15</v>
      </c>
      <c r="F20" s="129">
        <v>0</v>
      </c>
      <c r="G20" s="129">
        <v>0</v>
      </c>
      <c r="H20" s="129">
        <v>0</v>
      </c>
      <c r="I20" s="129">
        <v>0</v>
      </c>
      <c r="J20" s="129">
        <v>11</v>
      </c>
      <c r="K20" s="129">
        <v>7.5</v>
      </c>
      <c r="L20" s="129">
        <v>10</v>
      </c>
      <c r="M20" s="129">
        <v>8.5</v>
      </c>
      <c r="N20" s="129">
        <v>6</v>
      </c>
      <c r="O20" s="129">
        <v>2</v>
      </c>
      <c r="P20" s="129">
        <v>4</v>
      </c>
      <c r="Q20" s="129">
        <v>1</v>
      </c>
    </row>
    <row r="21" spans="1:25" ht="36" x14ac:dyDescent="0.2">
      <c r="A21" s="83" t="s">
        <v>110</v>
      </c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1</v>
      </c>
      <c r="K21" s="87">
        <v>0</v>
      </c>
      <c r="L21" s="87">
        <v>1</v>
      </c>
      <c r="M21" s="87">
        <v>0</v>
      </c>
      <c r="N21" s="87">
        <v>1</v>
      </c>
      <c r="O21" s="87">
        <v>0</v>
      </c>
      <c r="P21" s="87">
        <v>0</v>
      </c>
      <c r="Q21" s="87">
        <v>0</v>
      </c>
    </row>
    <row r="22" spans="1:25" ht="24" customHeight="1" x14ac:dyDescent="0.2">
      <c r="A22" s="83" t="s">
        <v>111</v>
      </c>
      <c r="B22" s="129">
        <v>0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5</v>
      </c>
      <c r="K22" s="129">
        <v>6</v>
      </c>
      <c r="L22" s="129">
        <v>5</v>
      </c>
      <c r="M22" s="129">
        <v>6</v>
      </c>
      <c r="N22" s="129">
        <v>4</v>
      </c>
      <c r="O22" s="129">
        <v>4</v>
      </c>
      <c r="P22" s="129">
        <v>1</v>
      </c>
      <c r="Q22" s="129">
        <v>1</v>
      </c>
    </row>
    <row r="23" spans="1:25" ht="28.5" customHeight="1" x14ac:dyDescent="0.2">
      <c r="A23" s="83" t="s">
        <v>112</v>
      </c>
      <c r="B23" s="129">
        <v>8</v>
      </c>
      <c r="C23" s="129">
        <v>25</v>
      </c>
      <c r="D23" s="129">
        <v>8</v>
      </c>
      <c r="E23" s="129">
        <v>0</v>
      </c>
      <c r="F23" s="129">
        <v>0</v>
      </c>
      <c r="G23" s="129">
        <v>0</v>
      </c>
      <c r="H23" s="129">
        <v>0</v>
      </c>
      <c r="I23" s="129">
        <v>0</v>
      </c>
      <c r="J23" s="129">
        <v>6</v>
      </c>
      <c r="K23" s="129">
        <v>4.75</v>
      </c>
      <c r="L23" s="129">
        <v>5</v>
      </c>
      <c r="M23" s="129">
        <v>4</v>
      </c>
      <c r="N23" s="129">
        <v>6</v>
      </c>
      <c r="O23" s="129">
        <v>2</v>
      </c>
      <c r="P23" s="129">
        <v>0</v>
      </c>
      <c r="Q23" s="129">
        <v>0</v>
      </c>
      <c r="Y23" s="12" t="s">
        <v>100</v>
      </c>
    </row>
    <row r="24" spans="1:25" x14ac:dyDescent="0.2">
      <c r="A24" s="83" t="s">
        <v>113</v>
      </c>
      <c r="B24" s="87">
        <v>15</v>
      </c>
      <c r="C24" s="87">
        <v>34</v>
      </c>
      <c r="D24" s="87">
        <v>120</v>
      </c>
      <c r="E24" s="87">
        <v>48</v>
      </c>
      <c r="F24" s="87">
        <v>0</v>
      </c>
      <c r="G24" s="87">
        <v>0</v>
      </c>
      <c r="H24" s="87">
        <v>0</v>
      </c>
      <c r="I24" s="87">
        <v>0</v>
      </c>
      <c r="J24" s="87">
        <v>7</v>
      </c>
      <c r="K24" s="87">
        <v>6</v>
      </c>
      <c r="L24" s="87">
        <v>7</v>
      </c>
      <c r="M24" s="87">
        <v>4</v>
      </c>
      <c r="N24" s="87">
        <v>5</v>
      </c>
      <c r="O24" s="87">
        <v>3</v>
      </c>
      <c r="P24" s="87">
        <v>1</v>
      </c>
      <c r="Q24" s="87">
        <v>1</v>
      </c>
    </row>
    <row r="25" spans="1:25" x14ac:dyDescent="0.2">
      <c r="A25" s="71" t="s">
        <v>125</v>
      </c>
      <c r="B25" s="57">
        <v>12</v>
      </c>
      <c r="C25" s="57">
        <v>10</v>
      </c>
      <c r="D25" s="57">
        <v>14</v>
      </c>
      <c r="E25" s="57">
        <v>12</v>
      </c>
      <c r="F25" s="57">
        <v>0</v>
      </c>
      <c r="G25" s="57">
        <v>0</v>
      </c>
      <c r="H25" s="57">
        <v>0</v>
      </c>
      <c r="I25" s="57">
        <v>0</v>
      </c>
      <c r="J25" s="57">
        <v>7</v>
      </c>
      <c r="K25" s="57">
        <v>4.5</v>
      </c>
      <c r="L25" s="57">
        <v>7</v>
      </c>
      <c r="M25" s="57">
        <v>4.5</v>
      </c>
      <c r="N25" s="57">
        <v>6</v>
      </c>
      <c r="O25" s="57">
        <v>2</v>
      </c>
      <c r="P25" s="57">
        <v>1</v>
      </c>
      <c r="Q25" s="57">
        <v>0</v>
      </c>
    </row>
    <row r="26" spans="1:25" ht="24" x14ac:dyDescent="0.2">
      <c r="A26" s="72" t="s">
        <v>124</v>
      </c>
      <c r="B26" s="73">
        <v>37</v>
      </c>
      <c r="C26" s="73">
        <v>31</v>
      </c>
      <c r="D26" s="73">
        <v>64</v>
      </c>
      <c r="E26" s="73">
        <v>58</v>
      </c>
      <c r="F26" s="73">
        <v>2</v>
      </c>
      <c r="G26" s="73">
        <v>2</v>
      </c>
      <c r="H26" s="73">
        <v>465</v>
      </c>
      <c r="I26" s="73">
        <v>455</v>
      </c>
      <c r="J26" s="73">
        <f t="shared" ref="J26:L26" si="3">J27+J28+J29</f>
        <v>65</v>
      </c>
      <c r="K26" s="73">
        <v>62</v>
      </c>
      <c r="L26" s="73">
        <f t="shared" si="3"/>
        <v>65</v>
      </c>
      <c r="M26" s="73">
        <v>62</v>
      </c>
      <c r="N26" s="73">
        <v>48</v>
      </c>
      <c r="O26" s="73">
        <v>23</v>
      </c>
      <c r="P26" s="73">
        <v>17</v>
      </c>
      <c r="Q26" s="73">
        <v>2</v>
      </c>
      <c r="R26" s="27">
        <f>R27+R29</f>
        <v>280</v>
      </c>
    </row>
    <row r="27" spans="1:25" ht="24" x14ac:dyDescent="0.2">
      <c r="A27" s="9" t="s">
        <v>114</v>
      </c>
      <c r="B27" s="27">
        <v>25</v>
      </c>
      <c r="C27" s="27">
        <v>21</v>
      </c>
      <c r="D27" s="27">
        <v>50</v>
      </c>
      <c r="E27" s="27">
        <v>46</v>
      </c>
      <c r="F27" s="27">
        <v>2</v>
      </c>
      <c r="G27" s="27">
        <v>2</v>
      </c>
      <c r="H27" s="27">
        <v>465</v>
      </c>
      <c r="I27" s="27">
        <v>455</v>
      </c>
      <c r="J27" s="27">
        <v>38</v>
      </c>
      <c r="K27" s="27">
        <v>38</v>
      </c>
      <c r="L27" s="27">
        <v>38</v>
      </c>
      <c r="M27" s="27">
        <v>38</v>
      </c>
      <c r="N27" s="27">
        <v>28</v>
      </c>
      <c r="O27" s="27">
        <v>17</v>
      </c>
      <c r="P27" s="27">
        <v>10</v>
      </c>
      <c r="Q27" s="27">
        <v>0</v>
      </c>
      <c r="R27" s="27">
        <v>184</v>
      </c>
    </row>
    <row r="28" spans="1:25" ht="24" x14ac:dyDescent="0.2">
      <c r="A28" s="9" t="s">
        <v>115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20</v>
      </c>
      <c r="K28" s="27">
        <v>19.5</v>
      </c>
      <c r="L28" s="27">
        <v>20</v>
      </c>
      <c r="M28" s="27">
        <v>19.5</v>
      </c>
      <c r="N28" s="27">
        <v>14</v>
      </c>
      <c r="O28" s="27">
        <v>4</v>
      </c>
      <c r="P28" s="27">
        <v>6</v>
      </c>
      <c r="Q28" s="27">
        <v>2</v>
      </c>
      <c r="R28" s="27">
        <v>499</v>
      </c>
    </row>
    <row r="29" spans="1:25" ht="24" x14ac:dyDescent="0.2">
      <c r="A29" s="9" t="s">
        <v>116</v>
      </c>
      <c r="B29" s="27">
        <v>12</v>
      </c>
      <c r="C29" s="27">
        <v>10</v>
      </c>
      <c r="D29" s="27">
        <v>14</v>
      </c>
      <c r="E29" s="27">
        <v>12</v>
      </c>
      <c r="F29" s="27">
        <v>0</v>
      </c>
      <c r="G29" s="27">
        <v>0</v>
      </c>
      <c r="H29" s="27">
        <v>0</v>
      </c>
      <c r="I29" s="27">
        <v>0</v>
      </c>
      <c r="J29" s="27">
        <v>7</v>
      </c>
      <c r="K29" s="27">
        <v>4.5</v>
      </c>
      <c r="L29" s="27">
        <v>7</v>
      </c>
      <c r="M29" s="27">
        <v>4.5</v>
      </c>
      <c r="N29" s="27">
        <v>6</v>
      </c>
      <c r="O29" s="27">
        <v>2</v>
      </c>
      <c r="P29" s="27">
        <v>1</v>
      </c>
      <c r="Q29" s="27">
        <v>0</v>
      </c>
      <c r="R29" s="27">
        <v>96</v>
      </c>
    </row>
    <row r="30" spans="1:25" x14ac:dyDescent="0.2">
      <c r="A30" s="28" t="s">
        <v>117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111"/>
      <c r="S30" s="111"/>
    </row>
    <row r="31" spans="1:25" ht="15" customHeight="1" x14ac:dyDescent="0.2">
      <c r="A31" s="28" t="s">
        <v>135</v>
      </c>
      <c r="B31" s="29">
        <v>2965</v>
      </c>
      <c r="C31" s="29">
        <v>2947</v>
      </c>
      <c r="D31" s="29">
        <v>343</v>
      </c>
      <c r="E31" s="29">
        <v>386</v>
      </c>
      <c r="F31" s="29">
        <f t="shared" ref="F31:R31" si="4">F32+F33</f>
        <v>0</v>
      </c>
      <c r="G31" s="29">
        <f t="shared" si="4"/>
        <v>0</v>
      </c>
      <c r="H31" s="29">
        <f t="shared" si="4"/>
        <v>0</v>
      </c>
      <c r="I31" s="29">
        <f t="shared" si="4"/>
        <v>0</v>
      </c>
      <c r="J31" s="29">
        <v>47</v>
      </c>
      <c r="K31" s="29">
        <v>44.5</v>
      </c>
      <c r="L31" s="29">
        <v>43.5</v>
      </c>
      <c r="M31" s="29">
        <v>42.5</v>
      </c>
      <c r="N31" s="29">
        <v>40</v>
      </c>
      <c r="O31" s="29">
        <v>27</v>
      </c>
      <c r="P31" s="29">
        <v>7</v>
      </c>
      <c r="Q31" s="29">
        <v>3</v>
      </c>
      <c r="R31" s="59">
        <f t="shared" si="4"/>
        <v>0</v>
      </c>
    </row>
    <row r="32" spans="1:25" ht="24" x14ac:dyDescent="0.2">
      <c r="A32" s="9" t="s">
        <v>118</v>
      </c>
      <c r="B32" s="84">
        <v>2763</v>
      </c>
      <c r="C32" s="84">
        <v>2757</v>
      </c>
      <c r="D32" s="84">
        <v>6</v>
      </c>
      <c r="E32" s="84">
        <v>3</v>
      </c>
      <c r="F32" s="84">
        <v>0</v>
      </c>
      <c r="G32" s="84">
        <v>0</v>
      </c>
      <c r="H32" s="84">
        <v>0</v>
      </c>
      <c r="I32" s="84">
        <v>0</v>
      </c>
      <c r="J32" s="84">
        <v>29</v>
      </c>
      <c r="K32" s="84">
        <v>29</v>
      </c>
      <c r="L32" s="84">
        <v>29</v>
      </c>
      <c r="M32" s="84">
        <v>29</v>
      </c>
      <c r="N32" s="84">
        <v>27</v>
      </c>
      <c r="O32" s="84">
        <v>22</v>
      </c>
      <c r="P32" s="84">
        <v>2</v>
      </c>
      <c r="Q32" s="84">
        <v>1</v>
      </c>
    </row>
    <row r="33" spans="1:17" x14ac:dyDescent="0.2">
      <c r="A33" s="9" t="s">
        <v>119</v>
      </c>
      <c r="B33" s="87">
        <v>202</v>
      </c>
      <c r="C33" s="87">
        <v>190</v>
      </c>
      <c r="D33" s="87">
        <v>337</v>
      </c>
      <c r="E33" s="87">
        <v>383</v>
      </c>
      <c r="F33" s="87">
        <v>0</v>
      </c>
      <c r="G33" s="87">
        <v>0</v>
      </c>
      <c r="H33" s="87">
        <v>0</v>
      </c>
      <c r="I33" s="87">
        <v>0</v>
      </c>
      <c r="J33" s="87">
        <v>18</v>
      </c>
      <c r="K33" s="87">
        <v>15.5</v>
      </c>
      <c r="L33" s="87">
        <v>14.5</v>
      </c>
      <c r="M33" s="87">
        <v>13.5</v>
      </c>
      <c r="N33" s="87">
        <v>13</v>
      </c>
      <c r="O33" s="87">
        <v>5</v>
      </c>
      <c r="P33" s="87">
        <v>5</v>
      </c>
      <c r="Q33" s="87">
        <v>2</v>
      </c>
    </row>
    <row r="34" spans="1:17" ht="15" customHeight="1" x14ac:dyDescent="0.2">
      <c r="A34" s="112" t="s">
        <v>132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3</v>
      </c>
      <c r="K34" s="29">
        <v>3</v>
      </c>
      <c r="L34" s="29">
        <v>3</v>
      </c>
      <c r="M34" s="29">
        <v>3</v>
      </c>
      <c r="N34" s="29">
        <v>3</v>
      </c>
      <c r="O34" s="29">
        <v>2</v>
      </c>
      <c r="P34" s="29">
        <v>0</v>
      </c>
      <c r="Q34" s="29">
        <v>0</v>
      </c>
    </row>
    <row r="35" spans="1:17" ht="16.5" customHeight="1" x14ac:dyDescent="0.2">
      <c r="A35" s="28" t="s">
        <v>120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ht="36" x14ac:dyDescent="0.2">
      <c r="A36" s="109" t="s">
        <v>121</v>
      </c>
      <c r="B36" s="60">
        <v>0</v>
      </c>
      <c r="C36" s="60">
        <v>0</v>
      </c>
      <c r="D36" s="60">
        <v>8</v>
      </c>
      <c r="E36" s="60">
        <v>8</v>
      </c>
      <c r="F36" s="60">
        <v>0</v>
      </c>
      <c r="G36" s="60">
        <v>0</v>
      </c>
      <c r="H36" s="60">
        <v>0</v>
      </c>
      <c r="I36" s="60">
        <v>0</v>
      </c>
      <c r="J36" s="60">
        <v>34</v>
      </c>
      <c r="K36" s="60">
        <v>34</v>
      </c>
      <c r="L36" s="60">
        <v>4</v>
      </c>
      <c r="M36" s="60">
        <v>4</v>
      </c>
      <c r="N36" s="60">
        <v>1</v>
      </c>
      <c r="O36" s="60">
        <v>1</v>
      </c>
      <c r="P36" s="60">
        <v>3</v>
      </c>
      <c r="Q36" s="60">
        <v>2</v>
      </c>
    </row>
    <row r="37" spans="1:17" x14ac:dyDescent="0.2">
      <c r="A37" s="179" t="s">
        <v>122</v>
      </c>
      <c r="B37" s="29">
        <f>B7+B11+B16+B17+B25+B30+B31+B34+B35+B36</f>
        <v>10268</v>
      </c>
      <c r="C37" s="29">
        <f t="shared" ref="C37:Q37" si="5">C7+C11+C16+C17+C25+C30+C31+C34+C35+C36</f>
        <v>13250</v>
      </c>
      <c r="D37" s="29">
        <f>D7+D11+D16+D17+D25+D30+D31+D34+D35+D36</f>
        <v>2008</v>
      </c>
      <c r="E37" s="29">
        <f t="shared" si="5"/>
        <v>4170</v>
      </c>
      <c r="F37" s="29">
        <f t="shared" si="5"/>
        <v>606</v>
      </c>
      <c r="G37" s="29">
        <f t="shared" si="5"/>
        <v>506</v>
      </c>
      <c r="H37" s="29">
        <f t="shared" si="5"/>
        <v>575</v>
      </c>
      <c r="I37" s="29">
        <f t="shared" si="5"/>
        <v>595</v>
      </c>
      <c r="J37" s="29">
        <f t="shared" si="5"/>
        <v>5346</v>
      </c>
      <c r="K37" s="29">
        <f t="shared" si="5"/>
        <v>4318.2</v>
      </c>
      <c r="L37" s="29">
        <f t="shared" si="5"/>
        <v>4381.5</v>
      </c>
      <c r="M37" s="29">
        <f t="shared" si="5"/>
        <v>3631.95</v>
      </c>
      <c r="N37" s="29">
        <f t="shared" si="5"/>
        <v>2595</v>
      </c>
      <c r="O37" s="29">
        <f t="shared" si="5"/>
        <v>1269</v>
      </c>
      <c r="P37" s="29">
        <f t="shared" si="5"/>
        <v>1825</v>
      </c>
      <c r="Q37" s="29">
        <f t="shared" si="5"/>
        <v>799</v>
      </c>
    </row>
    <row r="38" spans="1:17" ht="12.75" customHeight="1" x14ac:dyDescent="0.2">
      <c r="A38" s="32"/>
      <c r="B38" s="32"/>
      <c r="C38" s="32"/>
    </row>
  </sheetData>
  <mergeCells count="25">
    <mergeCell ref="A1:A5"/>
    <mergeCell ref="B1:I1"/>
    <mergeCell ref="J1:Q1"/>
    <mergeCell ref="B2:E2"/>
    <mergeCell ref="F2:I2"/>
    <mergeCell ref="L2:Q2"/>
    <mergeCell ref="B3:B5"/>
    <mergeCell ref="C3:C4"/>
    <mergeCell ref="D3:D5"/>
    <mergeCell ref="E3:E4"/>
    <mergeCell ref="K2:K5"/>
    <mergeCell ref="J2:J5"/>
    <mergeCell ref="F3:F5"/>
    <mergeCell ref="G3:G4"/>
    <mergeCell ref="H3:H5"/>
    <mergeCell ref="I3:I4"/>
    <mergeCell ref="P3:Q3"/>
    <mergeCell ref="L4:L5"/>
    <mergeCell ref="M4:M5"/>
    <mergeCell ref="N4:N5"/>
    <mergeCell ref="O4:O5"/>
    <mergeCell ref="P4:P5"/>
    <mergeCell ref="Q4:Q5"/>
    <mergeCell ref="L3:M3"/>
    <mergeCell ref="N3:O3"/>
  </mergeCells>
  <phoneticPr fontId="8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Sheet1</vt:lpstr>
      <vt:lpstr>Sheet2</vt:lpstr>
      <vt:lpstr>Sheet3</vt:lpstr>
      <vt:lpstr>Sheet4</vt:lpstr>
      <vt:lpstr>Sheet5</vt:lpstr>
      <vt:lpstr>Sheet6</vt:lpstr>
      <vt:lpstr>Sheet7</vt:lpstr>
      <vt:lpstr>Sheet1!Область_печати</vt:lpstr>
      <vt:lpstr>Sheet4!Область_печати</vt:lpstr>
      <vt:lpstr>Sheet5!Область_печати</vt:lpstr>
      <vt:lpstr>Sheet6!Область_печати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</cp:lastModifiedBy>
  <cp:lastPrinted>2015-07-21T08:17:47Z</cp:lastPrinted>
  <dcterms:created xsi:type="dcterms:W3CDTF">2007-01-10T10:28:39Z</dcterms:created>
  <dcterms:modified xsi:type="dcterms:W3CDTF">2015-07-21T08:28:26Z</dcterms:modified>
  <cp:category/>
</cp:coreProperties>
</file>