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nea\Sanea\bnrm\bnrm\"/>
    </mc:Choice>
  </mc:AlternateContent>
  <bookViews>
    <workbookView xWindow="0" yWindow="0" windowWidth="28800" windowHeight="12300"/>
  </bookViews>
  <sheets>
    <sheet name="ind_2015" sheetId="1" r:id="rId1"/>
  </sheets>
  <calcPr calcId="162913"/>
</workbook>
</file>

<file path=xl/calcChain.xml><?xml version="1.0" encoding="utf-8"?>
<calcChain xmlns="http://schemas.openxmlformats.org/spreadsheetml/2006/main">
  <c r="I12" i="1" l="1"/>
  <c r="I51" i="1" s="1"/>
  <c r="J51" i="1" s="1"/>
  <c r="D48" i="1"/>
  <c r="G48" i="1"/>
  <c r="S12" i="1"/>
  <c r="S51" i="1" s="1"/>
  <c r="Q51" i="1" s="1"/>
  <c r="R12" i="1"/>
  <c r="R51" i="1" s="1"/>
  <c r="S48" i="1"/>
  <c r="R48" i="1"/>
  <c r="N48" i="1"/>
  <c r="N12" i="1"/>
  <c r="N51" i="1" s="1"/>
  <c r="I48" i="1"/>
  <c r="K48" i="1"/>
  <c r="K12" i="1"/>
  <c r="K51" i="1" s="1"/>
  <c r="L51" i="1" s="1"/>
  <c r="J20" i="1"/>
  <c r="F12" i="1"/>
  <c r="H12" i="1" s="1"/>
  <c r="D12" i="1"/>
  <c r="D51" i="1" s="1"/>
  <c r="E51" i="1" s="1"/>
  <c r="C12" i="1"/>
  <c r="C48" i="1"/>
  <c r="J48" i="1" s="1"/>
  <c r="T48" i="1"/>
  <c r="T51" i="1"/>
  <c r="U48" i="1"/>
  <c r="U51" i="1"/>
  <c r="T12" i="1"/>
  <c r="U12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Q45" i="1"/>
  <c r="O45" i="1"/>
  <c r="L45" i="1"/>
  <c r="J45" i="1"/>
  <c r="G45" i="1"/>
  <c r="E45" i="1"/>
  <c r="E42" i="1"/>
  <c r="E33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48" i="1"/>
  <c r="H48" i="1" s="1"/>
  <c r="G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9" i="1"/>
  <c r="Q50" i="1"/>
  <c r="Q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0" i="1"/>
  <c r="O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10" i="1"/>
  <c r="P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1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3" i="1"/>
  <c r="E44" i="1"/>
  <c r="E11" i="1"/>
  <c r="E10" i="1"/>
  <c r="E12" i="1"/>
  <c r="F51" i="1"/>
  <c r="G51" i="1" s="1"/>
  <c r="P48" i="1"/>
  <c r="M51" i="1" l="1"/>
  <c r="O51" i="1"/>
  <c r="P51" i="1"/>
  <c r="G12" i="1"/>
  <c r="H51" i="1"/>
  <c r="Q48" i="1"/>
  <c r="O12" i="1"/>
</calcChain>
</file>

<file path=xl/sharedStrings.xml><?xml version="1.0" encoding="utf-8"?>
<sst xmlns="http://schemas.openxmlformats.org/spreadsheetml/2006/main" count="65" uniqueCount="65">
  <si>
    <t>Numărul populaţie ţintă</t>
  </si>
  <si>
    <t>Numărul de achiziţii</t>
  </si>
  <si>
    <t>Achiziţii per capita</t>
  </si>
  <si>
    <t>Fond total</t>
  </si>
  <si>
    <t>Indice mediu de înnoire a fondului</t>
  </si>
  <si>
    <t>Utilizatori</t>
  </si>
  <si>
    <t>Vizite</t>
  </si>
  <si>
    <t>Vizite per capita</t>
  </si>
  <si>
    <t>Indice mediu de circulaţie a fondului</t>
  </si>
  <si>
    <t>Împrumuturi</t>
  </si>
  <si>
    <t>Utilizatori ca % din populaţie</t>
  </si>
  <si>
    <t>Municipiul Chişinău</t>
  </si>
  <si>
    <t>Municipiul Bălţi</t>
  </si>
  <si>
    <t xml:space="preserve">Anenii Noi 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</si>
  <si>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</si>
  <si>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</si>
  <si>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</si>
  <si>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</si>
  <si>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</si>
  <si>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</si>
  <si>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</si>
  <si>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</si>
  <si>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</si>
  <si>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</si>
  <si>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</si>
  <si>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</si>
  <si>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</si>
  <si>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</si>
  <si>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</si>
  <si>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Hânceşti</t>
  </si>
  <si>
    <t>Ialoveni</t>
  </si>
  <si>
    <t>Leova</t>
  </si>
  <si>
    <t>Nisporeni</t>
  </si>
  <si>
    <t>Ocniţa</t>
  </si>
  <si>
    <t>Orhei</t>
  </si>
  <si>
    <t>Rezina</t>
  </si>
  <si>
    <t>Sîngerei</t>
  </si>
  <si>
    <t>Soroca</t>
  </si>
  <si>
    <t>Străşeni</t>
  </si>
  <si>
    <t>Şoldăneşti</t>
  </si>
  <si>
    <t>Ştefan Vodă</t>
  </si>
  <si>
    <t>Taraclia</t>
  </si>
  <si>
    <t>Teleneşti</t>
  </si>
  <si>
    <t>Ungheni</t>
  </si>
  <si>
    <t>UTA Găgăuzia</t>
  </si>
  <si>
    <t>Mun. Chişinău (sate)</t>
  </si>
  <si>
    <t>Mun. Bălţi (sate)</t>
  </si>
  <si>
    <t>BNRM</t>
  </si>
  <si>
    <t>BNC "Ion Creangă"</t>
  </si>
  <si>
    <t>Bibliotecari</t>
  </si>
  <si>
    <t>Total</t>
  </si>
  <si>
    <t>în echivalent norme întregi</t>
  </si>
  <si>
    <t>Total: Biblioteci raionale, orăşeneşti şi comunale/săteşti</t>
  </si>
  <si>
    <t>Total pe  republică</t>
  </si>
  <si>
    <t>Total biblioteci publice municipale</t>
  </si>
  <si>
    <t>Populaţie per bibliotecar în echivalent norme întregi (mii)</t>
  </si>
  <si>
    <r>
      <t xml:space="preserve">Indice mediu de lectură </t>
    </r>
    <r>
      <rPr>
        <u/>
        <vertAlign val="superscript"/>
        <sz val="8"/>
        <rFont val="Arial"/>
        <family val="2"/>
        <charset val="204"/>
      </rPr>
      <t/>
    </r>
  </si>
  <si>
    <t>Râşcani</t>
  </si>
  <si>
    <t>Indice mediu de dotare unui locuitor</t>
  </si>
  <si>
    <t>din care deţin grad de calificare</t>
  </si>
  <si>
    <t>Informaticieni</t>
  </si>
  <si>
    <t>Personal auxiliar</t>
  </si>
  <si>
    <t>Personalul</t>
  </si>
  <si>
    <r>
      <t>Î</t>
    </r>
    <r>
      <rPr>
        <sz val="8"/>
        <color indexed="8"/>
        <rFont val="Arial"/>
        <family val="2"/>
        <charset val="204"/>
      </rPr>
      <t>mprumuturi per capita</t>
    </r>
  </si>
  <si>
    <t>Indicii şi indicatorii de performanţă privind activitatea bibliotecilor  publice în anul anul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</si>
</sst>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"/>
    <numFmt numFmtId="181" formatCode="0.0%"/>
  </numFmts>
  <fonts count="34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vertAlign val="superscript"/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</font>
    <font>
      <sz val="8"/>
      <color indexed="8"/>
      <name val="Arial"/>
      <family val="2"/>
      <charset val="204"/>
    </font>
    <font>
      <b/>
      <sz val="14"/>
      <color theme="7" tint="-0.249977111117893"/>
      <name val="Times New Roman"/>
      <family val="1"/>
      <charset val="204"/>
    </font>
    <font>
      <b/>
      <sz val="14"/>
      <color theme="7" tint="-0.249977111117893"/>
      <name val="Times New Roman"/>
      <family val="1"/>
      <charset val="238"/>
    </font>
    <font>
      <b/>
      <sz val="14"/>
      <color theme="7" tint="-0.249977111117893"/>
      <name val="Arial"/>
      <family val="2"/>
    </font>
    <font>
      <b/>
      <sz val="14"/>
      <color theme="7" tint="-0.249977111117893"/>
      <name val="Arial"/>
      <family val="2"/>
      <charset val="204"/>
    </font>
    <font>
      <b/>
      <sz val="14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6" tint="-0.499984740745262"/>
      <name val="Times New Roman"/>
      <family val="1"/>
      <charset val="238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0" fillId="0" borderId="0" xfId="0" applyFill="1"/>
    <xf numFmtId="0" fontId="6" fillId="0" borderId="1" xfId="1" applyFont="1" applyBorder="1"/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1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0" xfId="0" applyFont="1"/>
    <xf numFmtId="0" fontId="6" fillId="0" borderId="3" xfId="0" applyFont="1" applyBorder="1"/>
    <xf numFmtId="0" fontId="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80" fontId="11" fillId="0" borderId="4" xfId="0" applyNumberFormat="1" applyFont="1" applyFill="1" applyBorder="1" applyAlignment="1" applyProtection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180" fontId="12" fillId="0" borderId="3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80" fontId="11" fillId="0" borderId="5" xfId="0" applyNumberFormat="1" applyFont="1" applyFill="1" applyBorder="1" applyAlignment="1" applyProtection="1">
      <alignment horizontal="center" vertical="center"/>
    </xf>
    <xf numFmtId="2" fontId="11" fillId="0" borderId="5" xfId="0" applyNumberFormat="1" applyFont="1" applyFill="1" applyBorder="1" applyAlignment="1" applyProtection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1" xfId="1" applyFont="1" applyFill="1" applyBorder="1" applyAlignment="1">
      <alignment horizontal="center" vertical="center"/>
    </xf>
    <xf numFmtId="180" fontId="5" fillId="0" borderId="1" xfId="1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2" borderId="1" xfId="1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/>
    </xf>
    <xf numFmtId="180" fontId="21" fillId="0" borderId="4" xfId="0" applyNumberFormat="1" applyFont="1" applyFill="1" applyBorder="1" applyAlignment="1" applyProtection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 applyProtection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/>
    </xf>
    <xf numFmtId="180" fontId="20" fillId="0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80" fontId="23" fillId="2" borderId="1" xfId="1" applyNumberFormat="1" applyFont="1" applyFill="1" applyBorder="1" applyAlignment="1">
      <alignment horizontal="center" vertical="center"/>
    </xf>
    <xf numFmtId="180" fontId="24" fillId="0" borderId="1" xfId="0" applyNumberFormat="1" applyFont="1" applyFill="1" applyBorder="1" applyAlignment="1">
      <alignment horizontal="center" vertical="center"/>
    </xf>
    <xf numFmtId="180" fontId="25" fillId="0" borderId="1" xfId="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27" fillId="0" borderId="0" xfId="0" applyFont="1"/>
    <xf numFmtId="0" fontId="33" fillId="0" borderId="4" xfId="0" applyNumberFormat="1" applyFont="1" applyFill="1" applyBorder="1" applyAlignment="1" applyProtection="1">
      <alignment horizontal="center" vertical="center" textRotation="90" wrapText="1"/>
    </xf>
    <xf numFmtId="0" fontId="33" fillId="0" borderId="5" xfId="0" applyNumberFormat="1" applyFont="1" applyFill="1" applyBorder="1" applyAlignment="1" applyProtection="1">
      <alignment horizontal="center" vertical="center" textRotation="90" wrapText="1"/>
    </xf>
    <xf numFmtId="0" fontId="33" fillId="0" borderId="3" xfId="0" applyNumberFormat="1" applyFont="1" applyFill="1" applyBorder="1" applyAlignment="1" applyProtection="1">
      <alignment horizontal="center" vertical="center" textRotation="90" wrapText="1"/>
    </xf>
    <xf numFmtId="0" fontId="29" fillId="0" borderId="4" xfId="0" applyFont="1" applyFill="1" applyBorder="1" applyAlignment="1">
      <alignment horizontal="center" textRotation="90" wrapText="1"/>
    </xf>
    <xf numFmtId="0" fontId="29" fillId="0" borderId="5" xfId="0" applyFont="1" applyFill="1" applyBorder="1" applyAlignment="1">
      <alignment horizontal="center" textRotation="90" wrapText="1"/>
    </xf>
    <xf numFmtId="0" fontId="29" fillId="0" borderId="3" xfId="0" applyFont="1" applyFill="1" applyBorder="1" applyAlignment="1">
      <alignment horizontal="center" textRotation="90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9" fillId="4" borderId="4" xfId="1" applyFont="1" applyFill="1" applyBorder="1" applyAlignment="1">
      <alignment horizontal="center" vertical="center" textRotation="90" wrapText="1"/>
    </xf>
    <xf numFmtId="0" fontId="29" fillId="4" borderId="5" xfId="1" applyFont="1" applyFill="1" applyBorder="1" applyAlignment="1">
      <alignment horizontal="center" vertical="center" textRotation="90" wrapText="1"/>
    </xf>
    <xf numFmtId="0" fontId="29" fillId="4" borderId="3" xfId="1" applyFont="1" applyFill="1" applyBorder="1" applyAlignment="1">
      <alignment horizontal="center" vertical="center" textRotation="90" wrapText="1"/>
    </xf>
    <xf numFmtId="0" fontId="29" fillId="2" borderId="4" xfId="0" applyFont="1" applyFill="1" applyBorder="1" applyAlignment="1">
      <alignment horizontal="center" vertical="center" textRotation="90" wrapText="1"/>
    </xf>
    <xf numFmtId="0" fontId="27" fillId="2" borderId="5" xfId="0" applyFont="1" applyFill="1" applyBorder="1" applyAlignment="1">
      <alignment horizontal="center" vertical="center" textRotation="90" wrapText="1"/>
    </xf>
    <xf numFmtId="0" fontId="27" fillId="2" borderId="3" xfId="0" applyFont="1" applyFill="1" applyBorder="1" applyAlignment="1">
      <alignment horizontal="center" vertical="center" textRotation="90" wrapText="1"/>
    </xf>
    <xf numFmtId="0" fontId="29" fillId="4" borderId="4" xfId="0" applyFont="1" applyFill="1" applyBorder="1" applyAlignment="1">
      <alignment horizontal="center" textRotation="90" wrapText="1"/>
    </xf>
    <xf numFmtId="0" fontId="27" fillId="4" borderId="5" xfId="0" applyFont="1" applyFill="1" applyBorder="1" applyAlignment="1">
      <alignment horizontal="center" textRotation="90" wrapText="1"/>
    </xf>
    <xf numFmtId="0" fontId="27" fillId="4" borderId="3" xfId="0" applyFont="1" applyFill="1" applyBorder="1" applyAlignment="1">
      <alignment horizontal="center" textRotation="90" wrapText="1"/>
    </xf>
    <xf numFmtId="0" fontId="29" fillId="4" borderId="5" xfId="0" applyFont="1" applyFill="1" applyBorder="1" applyAlignment="1">
      <alignment horizontal="center" textRotation="90" wrapText="1"/>
    </xf>
    <xf numFmtId="0" fontId="29" fillId="4" borderId="3" xfId="0" applyFont="1" applyFill="1" applyBorder="1" applyAlignment="1">
      <alignment horizontal="center" textRotation="90" wrapText="1"/>
    </xf>
    <xf numFmtId="0" fontId="32" fillId="4" borderId="1" xfId="0" applyFont="1" applyFill="1" applyBorder="1" applyAlignment="1">
      <alignment horizontal="center" textRotation="90" wrapText="1"/>
    </xf>
    <xf numFmtId="0" fontId="9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textRotation="90" wrapText="1"/>
    </xf>
    <xf numFmtId="0" fontId="29" fillId="0" borderId="5" xfId="0" applyFont="1" applyFill="1" applyBorder="1" applyAlignment="1">
      <alignment horizontal="center" vertical="center" textRotation="90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29" fillId="4" borderId="4" xfId="0" applyFont="1" applyFill="1" applyBorder="1" applyAlignment="1">
      <alignment horizontal="center" vertical="center" textRotation="90" wrapText="1"/>
    </xf>
    <xf numFmtId="0" fontId="27" fillId="4" borderId="5" xfId="0" applyFont="1" applyFill="1" applyBorder="1" applyAlignment="1">
      <alignment horizontal="center" vertical="center" textRotation="90" wrapText="1"/>
    </xf>
    <xf numFmtId="0" fontId="27" fillId="4" borderId="3" xfId="0" applyFont="1" applyFill="1" applyBorder="1" applyAlignment="1">
      <alignment horizontal="center" vertical="center" textRotation="90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textRotation="90" wrapText="1"/>
    </xf>
    <xf numFmtId="0" fontId="29" fillId="4" borderId="3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8" fillId="0" borderId="6" xfId="0" applyNumberFormat="1" applyFont="1" applyFill="1" applyBorder="1" applyAlignment="1" applyProtection="1">
      <alignment horizontal="left" vertical="center" wrapText="1"/>
    </xf>
    <xf numFmtId="0" fontId="27" fillId="4" borderId="4" xfId="0" applyFont="1" applyFill="1" applyBorder="1" applyAlignment="1">
      <alignment horizontal="center" vertic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 textRotation="90" wrapText="1"/>
    </xf>
    <xf numFmtId="0" fontId="32" fillId="4" borderId="5" xfId="0" applyFont="1" applyFill="1" applyBorder="1" applyAlignment="1">
      <alignment horizontal="center" textRotation="90" wrapText="1"/>
    </xf>
    <xf numFmtId="0" fontId="32" fillId="4" borderId="3" xfId="0" applyFont="1" applyFill="1" applyBorder="1" applyAlignment="1">
      <alignment horizontal="center" textRotation="90" wrapText="1"/>
    </xf>
  </cellXfs>
  <cellStyles count="2">
    <cellStyle name="Normal_Shee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3"/>
  <sheetViews>
    <sheetView tabSelected="1" workbookViewId="0">
      <selection activeCell="B2" sqref="B2:T3"/>
    </sheetView>
  </sheetViews>
  <sheetFormatPr defaultRowHeight="12.75" x14ac:dyDescent="0.2"/>
  <cols>
    <col min="1" max="1" width="3.85546875" customWidth="1"/>
    <col min="2" max="2" width="25" customWidth="1"/>
    <col min="3" max="3" width="8.28515625" customWidth="1"/>
    <col min="4" max="4" width="8.5703125" customWidth="1"/>
    <col min="5" max="5" width="6.140625" customWidth="1"/>
    <col min="6" max="6" width="11.5703125" customWidth="1"/>
    <col min="7" max="7" width="6.5703125" customWidth="1"/>
    <col min="8" max="9" width="9" customWidth="1"/>
    <col min="10" max="10" width="9.42578125" customWidth="1"/>
    <col min="11" max="11" width="9.85546875" customWidth="1"/>
    <col min="12" max="12" width="5.7109375" customWidth="1"/>
    <col min="13" max="13" width="6.7109375" customWidth="1"/>
    <col min="14" max="14" width="11" customWidth="1"/>
    <col min="15" max="15" width="4.85546875" customWidth="1"/>
    <col min="16" max="16" width="6" customWidth="1"/>
    <col min="17" max="17" width="8.140625" customWidth="1"/>
    <col min="18" max="18" width="11.140625" customWidth="1"/>
    <col min="19" max="19" width="11.85546875" customWidth="1"/>
    <col min="20" max="20" width="8.7109375" customWidth="1"/>
    <col min="21" max="22" width="6.42578125" customWidth="1"/>
    <col min="23" max="23" width="14.85546875" customWidth="1"/>
    <col min="24" max="24" width="10.5703125" customWidth="1"/>
    <col min="25" max="25" width="15.5703125" customWidth="1"/>
    <col min="26" max="26" width="9.42578125" customWidth="1"/>
    <col min="27" max="27" width="7.7109375" customWidth="1"/>
    <col min="28" max="28" width="8.42578125" customWidth="1"/>
  </cols>
  <sheetData>
    <row r="2" spans="1:22" ht="18.75" customHeight="1" x14ac:dyDescent="0.3">
      <c r="B2" s="82" t="s">
        <v>64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9"/>
      <c r="V2" s="9"/>
    </row>
    <row r="3" spans="1:22" ht="18.75" customHeight="1" x14ac:dyDescent="0.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9"/>
      <c r="V3" s="9"/>
    </row>
    <row r="4" spans="1:22" ht="18" x14ac:dyDescent="0.25">
      <c r="E4" s="28"/>
    </row>
    <row r="5" spans="1:22" ht="12.75" customHeight="1" x14ac:dyDescent="0.2">
      <c r="A5" s="91"/>
      <c r="B5" s="67"/>
      <c r="C5" s="70" t="s">
        <v>0</v>
      </c>
      <c r="D5" s="73" t="s">
        <v>1</v>
      </c>
      <c r="E5" s="76" t="s">
        <v>2</v>
      </c>
      <c r="F5" s="64" t="s">
        <v>3</v>
      </c>
      <c r="G5" s="76" t="s">
        <v>58</v>
      </c>
      <c r="H5" s="76" t="s">
        <v>4</v>
      </c>
      <c r="I5" s="64" t="s">
        <v>5</v>
      </c>
      <c r="J5" s="88" t="s">
        <v>10</v>
      </c>
      <c r="K5" s="64" t="s">
        <v>6</v>
      </c>
      <c r="L5" s="76" t="s">
        <v>7</v>
      </c>
      <c r="M5" s="76" t="s">
        <v>8</v>
      </c>
      <c r="N5" s="85" t="s">
        <v>9</v>
      </c>
      <c r="O5" s="100" t="s">
        <v>63</v>
      </c>
      <c r="P5" s="88" t="s">
        <v>56</v>
      </c>
      <c r="Q5" s="88" t="s">
        <v>55</v>
      </c>
      <c r="R5" s="102" t="s">
        <v>62</v>
      </c>
      <c r="S5" s="102"/>
      <c r="T5" s="102"/>
      <c r="U5" s="102"/>
      <c r="V5" s="102"/>
    </row>
    <row r="6" spans="1:22" ht="12.75" customHeight="1" x14ac:dyDescent="0.2">
      <c r="A6" s="92"/>
      <c r="B6" s="68"/>
      <c r="C6" s="71"/>
      <c r="D6" s="74"/>
      <c r="E6" s="77"/>
      <c r="F6" s="65"/>
      <c r="G6" s="79"/>
      <c r="H6" s="79"/>
      <c r="I6" s="65"/>
      <c r="J6" s="89"/>
      <c r="K6" s="65"/>
      <c r="L6" s="79"/>
      <c r="M6" s="77"/>
      <c r="N6" s="86"/>
      <c r="O6" s="89"/>
      <c r="P6" s="89"/>
      <c r="Q6" s="94"/>
      <c r="R6" s="103" t="s">
        <v>49</v>
      </c>
      <c r="S6" s="103"/>
      <c r="T6" s="103"/>
      <c r="U6" s="81" t="s">
        <v>60</v>
      </c>
      <c r="V6" s="81" t="s">
        <v>61</v>
      </c>
    </row>
    <row r="7" spans="1:22" ht="57" customHeight="1" x14ac:dyDescent="0.2">
      <c r="A7" s="92"/>
      <c r="B7" s="68"/>
      <c r="C7" s="71"/>
      <c r="D7" s="74"/>
      <c r="E7" s="77"/>
      <c r="F7" s="65"/>
      <c r="G7" s="79"/>
      <c r="H7" s="79"/>
      <c r="I7" s="65"/>
      <c r="J7" s="89"/>
      <c r="K7" s="65"/>
      <c r="L7" s="79"/>
      <c r="M7" s="77"/>
      <c r="N7" s="86"/>
      <c r="O7" s="89"/>
      <c r="P7" s="89"/>
      <c r="Q7" s="94"/>
      <c r="R7" s="101" t="s">
        <v>50</v>
      </c>
      <c r="S7" s="61" t="s">
        <v>51</v>
      </c>
      <c r="T7" s="104" t="s">
        <v>59</v>
      </c>
      <c r="U7" s="81"/>
      <c r="V7" s="81"/>
    </row>
    <row r="8" spans="1:22" x14ac:dyDescent="0.2">
      <c r="A8" s="92"/>
      <c r="B8" s="68"/>
      <c r="C8" s="71"/>
      <c r="D8" s="74"/>
      <c r="E8" s="77"/>
      <c r="F8" s="65"/>
      <c r="G8" s="79"/>
      <c r="H8" s="79"/>
      <c r="I8" s="65"/>
      <c r="J8" s="89"/>
      <c r="K8" s="65"/>
      <c r="L8" s="79"/>
      <c r="M8" s="77"/>
      <c r="N8" s="86"/>
      <c r="O8" s="89"/>
      <c r="P8" s="89"/>
      <c r="Q8" s="94"/>
      <c r="R8" s="101"/>
      <c r="S8" s="62"/>
      <c r="T8" s="105"/>
      <c r="U8" s="81"/>
      <c r="V8" s="81"/>
    </row>
    <row r="9" spans="1:22" ht="30" customHeight="1" x14ac:dyDescent="0.2">
      <c r="A9" s="93"/>
      <c r="B9" s="69"/>
      <c r="C9" s="72"/>
      <c r="D9" s="75"/>
      <c r="E9" s="78"/>
      <c r="F9" s="66"/>
      <c r="G9" s="80"/>
      <c r="H9" s="80"/>
      <c r="I9" s="66"/>
      <c r="J9" s="90"/>
      <c r="K9" s="66"/>
      <c r="L9" s="80"/>
      <c r="M9" s="78"/>
      <c r="N9" s="87"/>
      <c r="O9" s="90"/>
      <c r="P9" s="90"/>
      <c r="Q9" s="95"/>
      <c r="R9" s="101"/>
      <c r="S9" s="63"/>
      <c r="T9" s="106"/>
      <c r="U9" s="81"/>
      <c r="V9" s="81"/>
    </row>
    <row r="10" spans="1:22" ht="15" x14ac:dyDescent="0.25">
      <c r="A10" s="2">
        <v>1</v>
      </c>
      <c r="B10" s="2" t="s">
        <v>11</v>
      </c>
      <c r="C10" s="10">
        <v>671.8</v>
      </c>
      <c r="D10" s="58">
        <v>47.5</v>
      </c>
      <c r="E10" s="12">
        <f>D10/C10</f>
        <v>7.0705567133075325E-2</v>
      </c>
      <c r="F10" s="38">
        <v>1214.7</v>
      </c>
      <c r="G10" s="13">
        <f>F10/C10</f>
        <v>1.8081274188746652</v>
      </c>
      <c r="H10" s="14">
        <f>F10/D10</f>
        <v>25.572631578947369</v>
      </c>
      <c r="I10" s="11">
        <v>167.4</v>
      </c>
      <c r="J10" s="15">
        <f>I10*100%/C10</f>
        <v>0.2491813039595118</v>
      </c>
      <c r="K10" s="11">
        <v>1706.2</v>
      </c>
      <c r="L10" s="14">
        <f>K10/C10</f>
        <v>2.5397439714200658</v>
      </c>
      <c r="M10" s="16">
        <f>N10/F10</f>
        <v>3.9779369391619328</v>
      </c>
      <c r="N10" s="11">
        <v>4832</v>
      </c>
      <c r="O10" s="14">
        <f>N10/C10</f>
        <v>7.1926168502530521</v>
      </c>
      <c r="P10" s="16">
        <f>N10/I10</f>
        <v>28.864994026284347</v>
      </c>
      <c r="Q10" s="14">
        <f>C10/S10</f>
        <v>1.9031161473087816</v>
      </c>
      <c r="R10" s="17">
        <v>353</v>
      </c>
      <c r="S10" s="17">
        <v>353</v>
      </c>
      <c r="T10" s="41">
        <v>174</v>
      </c>
      <c r="U10" s="41">
        <v>4</v>
      </c>
      <c r="V10" s="41"/>
    </row>
    <row r="11" spans="1:22" ht="15" x14ac:dyDescent="0.25">
      <c r="A11" s="2">
        <v>2</v>
      </c>
      <c r="B11" s="2" t="s">
        <v>12</v>
      </c>
      <c r="C11" s="18">
        <v>149.19999999999999</v>
      </c>
      <c r="D11" s="11">
        <v>6.9</v>
      </c>
      <c r="E11" s="12">
        <f>D11/C11</f>
        <v>4.6246648793565687E-2</v>
      </c>
      <c r="F11" s="37">
        <v>542.70000000000005</v>
      </c>
      <c r="G11" s="13">
        <f t="shared" ref="G11:G51" si="0">F11/C11</f>
        <v>3.6373994638069709</v>
      </c>
      <c r="H11" s="14">
        <f t="shared" ref="H11:H51" si="1">F11/D11</f>
        <v>78.652173913043484</v>
      </c>
      <c r="I11" s="11">
        <v>20.9</v>
      </c>
      <c r="J11" s="15">
        <f t="shared" ref="J11:J51" si="2">I11*100%/C11</f>
        <v>0.1400804289544236</v>
      </c>
      <c r="K11" s="11">
        <v>235.5</v>
      </c>
      <c r="L11" s="14">
        <f t="shared" ref="L11:L51" si="3">K11/C11</f>
        <v>1.5784182305630028</v>
      </c>
      <c r="M11" s="16">
        <f t="shared" ref="M11:M51" si="4">N11/F11</f>
        <v>0.96462133775566605</v>
      </c>
      <c r="N11" s="11">
        <v>523.5</v>
      </c>
      <c r="O11" s="14">
        <f t="shared" ref="O11:O51" si="5">N11/C11</f>
        <v>3.5087131367292228</v>
      </c>
      <c r="P11" s="19">
        <f t="shared" ref="P11:P51" si="6">N11/I11</f>
        <v>25.047846889952154</v>
      </c>
      <c r="Q11" s="14">
        <f t="shared" ref="Q11:Q51" si="7">C11/S11</f>
        <v>3.014141414141414</v>
      </c>
      <c r="R11" s="17">
        <v>52</v>
      </c>
      <c r="S11" s="17">
        <v>49.5</v>
      </c>
      <c r="T11" s="41">
        <v>31</v>
      </c>
      <c r="U11" s="41">
        <v>0</v>
      </c>
      <c r="V11" s="41"/>
    </row>
    <row r="12" spans="1:22" ht="26.25" customHeight="1" x14ac:dyDescent="0.2">
      <c r="A12" s="98" t="s">
        <v>54</v>
      </c>
      <c r="B12" s="99"/>
      <c r="C12" s="44">
        <f>SUM(C10:C11)</f>
        <v>821</v>
      </c>
      <c r="D12" s="44">
        <f>SUM(D10:D11)</f>
        <v>54.4</v>
      </c>
      <c r="E12" s="45">
        <f t="shared" ref="E12:E51" si="8">D12/C12</f>
        <v>6.6260657734470152E-2</v>
      </c>
      <c r="F12" s="46">
        <f>SUM(F10:F11)</f>
        <v>1757.4</v>
      </c>
      <c r="G12" s="47">
        <f t="shared" si="0"/>
        <v>2.1405602923264313</v>
      </c>
      <c r="H12" s="48">
        <f t="shared" si="1"/>
        <v>32.305147058823529</v>
      </c>
      <c r="I12" s="49">
        <f>SUM(I10:I11)</f>
        <v>188.3</v>
      </c>
      <c r="J12" s="50">
        <f t="shared" si="2"/>
        <v>0.22935444579780756</v>
      </c>
      <c r="K12" s="49">
        <f>SUM(K10:K11)</f>
        <v>1941.7</v>
      </c>
      <c r="L12" s="48">
        <f t="shared" si="3"/>
        <v>2.3650426309378805</v>
      </c>
      <c r="M12" s="51">
        <f t="shared" si="4"/>
        <v>3.047399567542961</v>
      </c>
      <c r="N12" s="49">
        <f>SUM(N10:N11)</f>
        <v>5355.5</v>
      </c>
      <c r="O12" s="48">
        <f t="shared" si="5"/>
        <v>6.5231425091352007</v>
      </c>
      <c r="P12" s="51">
        <f t="shared" si="6"/>
        <v>28.441317047265002</v>
      </c>
      <c r="Q12" s="48">
        <f t="shared" si="7"/>
        <v>2.039751552795031</v>
      </c>
      <c r="R12" s="52">
        <f>SUM(R10:R11)</f>
        <v>405</v>
      </c>
      <c r="S12" s="52">
        <f>SUM(S10:S11)</f>
        <v>402.5</v>
      </c>
      <c r="T12" s="53">
        <f>SUM(T10:T11)</f>
        <v>205</v>
      </c>
      <c r="U12" s="53">
        <f>SUM(U10:U11)</f>
        <v>4</v>
      </c>
      <c r="V12" s="53"/>
    </row>
    <row r="13" spans="1:22" ht="15" x14ac:dyDescent="0.25">
      <c r="A13">
        <v>1</v>
      </c>
      <c r="B13" s="2" t="s">
        <v>13</v>
      </c>
      <c r="C13" s="10">
        <v>82.1</v>
      </c>
      <c r="D13" s="11">
        <v>3.9</v>
      </c>
      <c r="E13" s="12">
        <f t="shared" si="8"/>
        <v>4.7503045066991476E-2</v>
      </c>
      <c r="F13" s="37">
        <v>301.10000000000002</v>
      </c>
      <c r="G13" s="13">
        <f t="shared" si="0"/>
        <v>3.6674786845310603</v>
      </c>
      <c r="H13" s="14">
        <f t="shared" si="1"/>
        <v>77.205128205128219</v>
      </c>
      <c r="I13" s="11">
        <v>13.7</v>
      </c>
      <c r="J13" s="15">
        <f t="shared" si="2"/>
        <v>0.16686967113276494</v>
      </c>
      <c r="K13" s="11">
        <v>166.4</v>
      </c>
      <c r="L13" s="14">
        <f t="shared" si="3"/>
        <v>2.0267965895249698</v>
      </c>
      <c r="M13" s="16">
        <f t="shared" si="4"/>
        <v>0.82231816672201918</v>
      </c>
      <c r="N13" s="11">
        <v>247.6</v>
      </c>
      <c r="O13" s="14">
        <f t="shared" si="5"/>
        <v>3.0158343483556638</v>
      </c>
      <c r="P13" s="16">
        <f t="shared" si="6"/>
        <v>18.072992700729927</v>
      </c>
      <c r="Q13" s="14">
        <f t="shared" si="7"/>
        <v>1.855367231638418</v>
      </c>
      <c r="R13" s="17">
        <v>47</v>
      </c>
      <c r="S13" s="17">
        <v>44.25</v>
      </c>
      <c r="T13" s="42">
        <v>12</v>
      </c>
      <c r="U13" s="42">
        <v>0</v>
      </c>
      <c r="V13" s="42"/>
    </row>
    <row r="14" spans="1:22" ht="15" x14ac:dyDescent="0.25">
      <c r="A14" s="2">
        <v>2</v>
      </c>
      <c r="B14" s="2" t="s">
        <v>14</v>
      </c>
      <c r="C14" s="10">
        <v>28.9</v>
      </c>
      <c r="D14" s="11">
        <v>1.7</v>
      </c>
      <c r="E14" s="12">
        <f t="shared" si="8"/>
        <v>5.8823529411764705E-2</v>
      </c>
      <c r="F14" s="37">
        <v>114.6</v>
      </c>
      <c r="G14" s="13">
        <f t="shared" si="0"/>
        <v>3.9653979238754324</v>
      </c>
      <c r="H14" s="14">
        <f t="shared" si="1"/>
        <v>67.411764705882348</v>
      </c>
      <c r="I14" s="11">
        <v>4.9000000000000004</v>
      </c>
      <c r="J14" s="15">
        <f t="shared" si="2"/>
        <v>0.16955017301038064</v>
      </c>
      <c r="K14" s="11">
        <v>47.2</v>
      </c>
      <c r="L14" s="14">
        <f t="shared" si="3"/>
        <v>1.6332179930795849</v>
      </c>
      <c r="M14" s="16">
        <f t="shared" si="4"/>
        <v>0.91186736474694596</v>
      </c>
      <c r="N14" s="11">
        <v>104.5</v>
      </c>
      <c r="O14" s="14">
        <f t="shared" si="5"/>
        <v>3.6159169550173011</v>
      </c>
      <c r="P14" s="16">
        <f t="shared" si="6"/>
        <v>21.326530612244895</v>
      </c>
      <c r="Q14" s="14">
        <f t="shared" si="7"/>
        <v>1.5621621621621622</v>
      </c>
      <c r="R14" s="17">
        <v>20</v>
      </c>
      <c r="S14" s="17">
        <v>18.5</v>
      </c>
      <c r="T14" s="42">
        <v>5</v>
      </c>
      <c r="U14" s="42">
        <v>0</v>
      </c>
      <c r="V14" s="42"/>
    </row>
    <row r="15" spans="1:22" ht="15" x14ac:dyDescent="0.25">
      <c r="A15" s="2">
        <v>3</v>
      </c>
      <c r="B15" s="2" t="s">
        <v>15</v>
      </c>
      <c r="C15" s="10">
        <v>74.599999999999994</v>
      </c>
      <c r="D15" s="11">
        <v>3.3</v>
      </c>
      <c r="E15" s="12">
        <f t="shared" si="8"/>
        <v>4.4235924932975873E-2</v>
      </c>
      <c r="F15" s="37">
        <v>356.8</v>
      </c>
      <c r="G15" s="13">
        <f t="shared" si="0"/>
        <v>4.7828418230563008</v>
      </c>
      <c r="H15" s="14">
        <f t="shared" si="1"/>
        <v>108.12121212121212</v>
      </c>
      <c r="I15" s="11">
        <v>17.7</v>
      </c>
      <c r="J15" s="15">
        <f t="shared" si="2"/>
        <v>0.23726541554959787</v>
      </c>
      <c r="K15" s="11">
        <v>154.9</v>
      </c>
      <c r="L15" s="14">
        <f t="shared" si="3"/>
        <v>2.076407506702413</v>
      </c>
      <c r="M15" s="16">
        <f t="shared" si="4"/>
        <v>1.1179932735426008</v>
      </c>
      <c r="N15" s="11">
        <v>398.9</v>
      </c>
      <c r="O15" s="14">
        <f t="shared" si="5"/>
        <v>5.3471849865951739</v>
      </c>
      <c r="P15" s="16">
        <f t="shared" si="6"/>
        <v>22.536723163841806</v>
      </c>
      <c r="Q15" s="14">
        <f t="shared" si="7"/>
        <v>1.5461139896373055</v>
      </c>
      <c r="R15" s="17">
        <v>53</v>
      </c>
      <c r="S15" s="17">
        <v>48.25</v>
      </c>
      <c r="T15" s="42">
        <v>43</v>
      </c>
      <c r="U15" s="42">
        <v>0</v>
      </c>
      <c r="V15" s="42"/>
    </row>
    <row r="16" spans="1:22" ht="15" x14ac:dyDescent="0.25">
      <c r="A16" s="2">
        <v>4</v>
      </c>
      <c r="B16" s="2" t="s">
        <v>16</v>
      </c>
      <c r="C16" s="10">
        <v>119</v>
      </c>
      <c r="D16" s="11">
        <v>4.0999999999999996</v>
      </c>
      <c r="E16" s="12">
        <f t="shared" si="8"/>
        <v>3.4453781512605038E-2</v>
      </c>
      <c r="F16" s="37">
        <v>452.2</v>
      </c>
      <c r="G16" s="13">
        <f t="shared" si="0"/>
        <v>3.8</v>
      </c>
      <c r="H16" s="14">
        <f t="shared" si="1"/>
        <v>110.29268292682927</v>
      </c>
      <c r="I16" s="11">
        <v>23.9</v>
      </c>
      <c r="J16" s="15">
        <f t="shared" si="2"/>
        <v>0.20084033613445376</v>
      </c>
      <c r="K16" s="11">
        <v>234.7</v>
      </c>
      <c r="L16" s="14">
        <f t="shared" si="3"/>
        <v>1.9722689075630251</v>
      </c>
      <c r="M16" s="16">
        <f t="shared" si="4"/>
        <v>0.7870411322423706</v>
      </c>
      <c r="N16" s="11">
        <v>355.9</v>
      </c>
      <c r="O16" s="14">
        <f t="shared" si="5"/>
        <v>2.990756302521008</v>
      </c>
      <c r="P16" s="16">
        <f t="shared" si="6"/>
        <v>14.891213389121338</v>
      </c>
      <c r="Q16" s="14">
        <f t="shared" si="7"/>
        <v>2.193548387096774</v>
      </c>
      <c r="R16" s="17">
        <v>60</v>
      </c>
      <c r="S16" s="17">
        <v>54.25</v>
      </c>
      <c r="T16" s="42">
        <v>22</v>
      </c>
      <c r="U16" s="42">
        <v>1</v>
      </c>
      <c r="V16" s="42"/>
    </row>
    <row r="17" spans="1:22" ht="15" x14ac:dyDescent="0.25">
      <c r="A17" s="2">
        <v>5</v>
      </c>
      <c r="B17" s="2" t="s">
        <v>19</v>
      </c>
      <c r="C17" s="10">
        <v>61.1</v>
      </c>
      <c r="D17" s="11">
        <v>2</v>
      </c>
      <c r="E17" s="12">
        <f t="shared" si="8"/>
        <v>3.2733224222585927E-2</v>
      </c>
      <c r="F17" s="37">
        <v>408.1</v>
      </c>
      <c r="G17" s="13">
        <f t="shared" si="0"/>
        <v>6.6792144026186584</v>
      </c>
      <c r="H17" s="14">
        <f t="shared" si="1"/>
        <v>204.05</v>
      </c>
      <c r="I17" s="11">
        <v>19.399999999999999</v>
      </c>
      <c r="J17" s="15">
        <f t="shared" si="2"/>
        <v>0.31751227495908346</v>
      </c>
      <c r="K17" s="11">
        <v>133.19999999999999</v>
      </c>
      <c r="L17" s="14">
        <f t="shared" si="3"/>
        <v>2.1800327332242224</v>
      </c>
      <c r="M17" s="16">
        <f t="shared" si="4"/>
        <v>0.65596667483459925</v>
      </c>
      <c r="N17" s="11">
        <v>267.7</v>
      </c>
      <c r="O17" s="14">
        <f t="shared" si="5"/>
        <v>4.3813420621931254</v>
      </c>
      <c r="P17" s="16">
        <f t="shared" si="6"/>
        <v>13.798969072164949</v>
      </c>
      <c r="Q17" s="14">
        <f t="shared" si="7"/>
        <v>1.6078947368421053</v>
      </c>
      <c r="R17" s="17">
        <v>53</v>
      </c>
      <c r="S17" s="17">
        <v>38</v>
      </c>
      <c r="T17" s="41">
        <v>17</v>
      </c>
      <c r="U17" s="41">
        <v>0</v>
      </c>
      <c r="V17" s="41"/>
    </row>
    <row r="18" spans="1:22" ht="15" x14ac:dyDescent="0.25">
      <c r="A18" s="2">
        <v>6</v>
      </c>
      <c r="B18" s="2" t="s">
        <v>18</v>
      </c>
      <c r="C18" s="10">
        <v>74.7</v>
      </c>
      <c r="D18" s="11">
        <v>4.7</v>
      </c>
      <c r="E18" s="12">
        <f t="shared" si="8"/>
        <v>6.2918340026773767E-2</v>
      </c>
      <c r="F18" s="37">
        <v>243.3</v>
      </c>
      <c r="G18" s="13">
        <f t="shared" si="0"/>
        <v>3.2570281124497993</v>
      </c>
      <c r="H18" s="14">
        <f t="shared" si="1"/>
        <v>51.765957446808514</v>
      </c>
      <c r="I18" s="11">
        <v>14.3</v>
      </c>
      <c r="J18" s="15">
        <f t="shared" si="2"/>
        <v>0.19143239625167335</v>
      </c>
      <c r="K18" s="11">
        <v>138.5</v>
      </c>
      <c r="L18" s="14">
        <f t="shared" si="3"/>
        <v>1.8540829986613119</v>
      </c>
      <c r="M18" s="16">
        <f t="shared" si="4"/>
        <v>0.81915330867242087</v>
      </c>
      <c r="N18" s="11">
        <v>199.3</v>
      </c>
      <c r="O18" s="14">
        <f t="shared" si="5"/>
        <v>2.6680053547523426</v>
      </c>
      <c r="P18" s="16">
        <f t="shared" si="6"/>
        <v>13.937062937062937</v>
      </c>
      <c r="Q18" s="14">
        <f t="shared" si="7"/>
        <v>1.7473684210526317</v>
      </c>
      <c r="R18" s="17">
        <v>50</v>
      </c>
      <c r="S18" s="17">
        <v>42.75</v>
      </c>
      <c r="T18" s="41">
        <v>22</v>
      </c>
      <c r="U18" s="41">
        <v>0</v>
      </c>
      <c r="V18" s="41"/>
    </row>
    <row r="19" spans="1:22" ht="15" x14ac:dyDescent="0.25">
      <c r="A19" s="2">
        <v>7</v>
      </c>
      <c r="B19" s="2" t="s">
        <v>17</v>
      </c>
      <c r="C19" s="10">
        <v>89.9</v>
      </c>
      <c r="D19" s="11">
        <v>2.7</v>
      </c>
      <c r="E19" s="12">
        <f t="shared" si="8"/>
        <v>3.0033370411568408E-2</v>
      </c>
      <c r="F19" s="37">
        <v>415.2</v>
      </c>
      <c r="G19" s="13">
        <f t="shared" si="0"/>
        <v>4.6184649610678523</v>
      </c>
      <c r="H19" s="14">
        <f t="shared" si="1"/>
        <v>153.77777777777777</v>
      </c>
      <c r="I19" s="11">
        <v>21.1</v>
      </c>
      <c r="J19" s="15">
        <f t="shared" si="2"/>
        <v>0.23470522803114571</v>
      </c>
      <c r="K19" s="11">
        <v>225.5</v>
      </c>
      <c r="L19" s="14">
        <f t="shared" si="3"/>
        <v>2.5083426028921023</v>
      </c>
      <c r="M19" s="16">
        <f t="shared" si="4"/>
        <v>0.99566473988439308</v>
      </c>
      <c r="N19" s="11">
        <v>413.4</v>
      </c>
      <c r="O19" s="14">
        <f t="shared" si="5"/>
        <v>4.5984427141268069</v>
      </c>
      <c r="P19" s="16">
        <f t="shared" si="6"/>
        <v>19.592417061611371</v>
      </c>
      <c r="Q19" s="14">
        <f t="shared" si="7"/>
        <v>1.6571428571428573</v>
      </c>
      <c r="R19" s="17">
        <v>52</v>
      </c>
      <c r="S19" s="17">
        <v>54.25</v>
      </c>
      <c r="T19" s="41">
        <v>21</v>
      </c>
      <c r="U19" s="41">
        <v>2</v>
      </c>
      <c r="V19" s="41"/>
    </row>
    <row r="20" spans="1:22" ht="15" x14ac:dyDescent="0.25">
      <c r="A20" s="2">
        <v>8</v>
      </c>
      <c r="B20" s="2" t="s">
        <v>20</v>
      </c>
      <c r="C20" s="10">
        <v>60.9</v>
      </c>
      <c r="D20" s="11">
        <v>5.7</v>
      </c>
      <c r="E20" s="12">
        <f t="shared" si="8"/>
        <v>9.3596059113300503E-2</v>
      </c>
      <c r="F20" s="37">
        <v>289.3</v>
      </c>
      <c r="G20" s="13">
        <f t="shared" si="0"/>
        <v>4.750410509031199</v>
      </c>
      <c r="H20" s="14">
        <f t="shared" si="1"/>
        <v>50.754385964912281</v>
      </c>
      <c r="I20" s="11">
        <v>11</v>
      </c>
      <c r="J20" s="15">
        <f t="shared" si="2"/>
        <v>0.180623973727422</v>
      </c>
      <c r="K20" s="11">
        <v>97.8</v>
      </c>
      <c r="L20" s="14">
        <f t="shared" si="3"/>
        <v>1.6059113300492611</v>
      </c>
      <c r="M20" s="16">
        <f t="shared" si="4"/>
        <v>0.64638783269961975</v>
      </c>
      <c r="N20" s="11">
        <v>187</v>
      </c>
      <c r="O20" s="14">
        <f t="shared" si="5"/>
        <v>3.0706075533661741</v>
      </c>
      <c r="P20" s="16">
        <f t="shared" si="6"/>
        <v>17</v>
      </c>
      <c r="Q20" s="14">
        <f t="shared" si="7"/>
        <v>1.8454545454545455</v>
      </c>
      <c r="R20" s="17">
        <v>45</v>
      </c>
      <c r="S20" s="17">
        <v>33</v>
      </c>
      <c r="T20" s="41">
        <v>21</v>
      </c>
      <c r="U20" s="41">
        <v>0</v>
      </c>
      <c r="V20" s="41"/>
    </row>
    <row r="21" spans="1:22" ht="15" x14ac:dyDescent="0.25">
      <c r="A21" s="2">
        <v>9</v>
      </c>
      <c r="B21" s="2" t="s">
        <v>21</v>
      </c>
      <c r="C21" s="10">
        <v>72.3</v>
      </c>
      <c r="D21" s="11">
        <v>3.9</v>
      </c>
      <c r="E21" s="12">
        <f t="shared" si="8"/>
        <v>5.3941908713692949E-2</v>
      </c>
      <c r="F21" s="37">
        <v>270.10000000000002</v>
      </c>
      <c r="G21" s="13">
        <f t="shared" si="0"/>
        <v>3.7358229598893504</v>
      </c>
      <c r="H21" s="14">
        <f t="shared" si="1"/>
        <v>69.256410256410263</v>
      </c>
      <c r="I21" s="11">
        <v>17.100000000000001</v>
      </c>
      <c r="J21" s="15">
        <f t="shared" si="2"/>
        <v>0.23651452282157678</v>
      </c>
      <c r="K21" s="11">
        <v>193.7</v>
      </c>
      <c r="L21" s="14">
        <f t="shared" si="3"/>
        <v>2.6791147994467495</v>
      </c>
      <c r="M21" s="16">
        <f t="shared" si="4"/>
        <v>1.3724546464272489</v>
      </c>
      <c r="N21" s="11">
        <v>370.7</v>
      </c>
      <c r="O21" s="14">
        <f t="shared" si="5"/>
        <v>5.1272475795297376</v>
      </c>
      <c r="P21" s="16">
        <f t="shared" si="6"/>
        <v>21.678362573099413</v>
      </c>
      <c r="Q21" s="14">
        <f t="shared" si="7"/>
        <v>2.0366197183098591</v>
      </c>
      <c r="R21" s="17">
        <v>36</v>
      </c>
      <c r="S21" s="17">
        <v>35.5</v>
      </c>
      <c r="T21" s="41">
        <v>16</v>
      </c>
      <c r="U21" s="41">
        <v>0</v>
      </c>
      <c r="V21" s="41"/>
    </row>
    <row r="22" spans="1:22" ht="15" x14ac:dyDescent="0.25">
      <c r="A22" s="2">
        <v>10</v>
      </c>
      <c r="B22" s="2" t="s">
        <v>22</v>
      </c>
      <c r="C22" s="10">
        <v>43.9</v>
      </c>
      <c r="D22" s="11">
        <v>1</v>
      </c>
      <c r="E22" s="12">
        <f t="shared" si="8"/>
        <v>2.2779043280182234E-2</v>
      </c>
      <c r="F22" s="37">
        <v>242</v>
      </c>
      <c r="G22" s="13">
        <f t="shared" si="0"/>
        <v>5.5125284738041005</v>
      </c>
      <c r="H22" s="14">
        <f t="shared" si="1"/>
        <v>242</v>
      </c>
      <c r="I22" s="11">
        <v>14.2</v>
      </c>
      <c r="J22" s="15">
        <f t="shared" si="2"/>
        <v>0.32346241457858771</v>
      </c>
      <c r="K22" s="58">
        <v>146.80000000000001</v>
      </c>
      <c r="L22" s="14">
        <f t="shared" si="3"/>
        <v>3.3439635535307519</v>
      </c>
      <c r="M22" s="16">
        <f t="shared" si="4"/>
        <v>1.1409090909090911</v>
      </c>
      <c r="N22" s="11">
        <v>276.10000000000002</v>
      </c>
      <c r="O22" s="14">
        <f t="shared" si="5"/>
        <v>6.2892938496583151</v>
      </c>
      <c r="P22" s="16">
        <f t="shared" si="6"/>
        <v>19.443661971830988</v>
      </c>
      <c r="Q22" s="14">
        <f t="shared" si="7"/>
        <v>1.371875</v>
      </c>
      <c r="R22" s="17">
        <v>33</v>
      </c>
      <c r="S22" s="17">
        <v>32</v>
      </c>
      <c r="T22" s="41">
        <v>11</v>
      </c>
      <c r="U22" s="41">
        <v>0</v>
      </c>
      <c r="V22" s="41"/>
    </row>
    <row r="23" spans="1:22" ht="15" x14ac:dyDescent="0.25">
      <c r="A23" s="2">
        <v>11</v>
      </c>
      <c r="B23" s="2" t="s">
        <v>23</v>
      </c>
      <c r="C23" s="10">
        <v>86.4</v>
      </c>
      <c r="D23" s="11">
        <v>3.7</v>
      </c>
      <c r="E23" s="12">
        <f t="shared" si="8"/>
        <v>4.282407407407407E-2</v>
      </c>
      <c r="F23" s="37">
        <v>529.79999999999995</v>
      </c>
      <c r="G23" s="13">
        <f t="shared" si="0"/>
        <v>6.1319444444444438</v>
      </c>
      <c r="H23" s="14">
        <f t="shared" si="1"/>
        <v>143.18918918918916</v>
      </c>
      <c r="I23" s="11">
        <v>24.2</v>
      </c>
      <c r="J23" s="15">
        <f t="shared" si="2"/>
        <v>0.28009259259259256</v>
      </c>
      <c r="K23" s="11">
        <v>184.3</v>
      </c>
      <c r="L23" s="14">
        <f t="shared" si="3"/>
        <v>2.1331018518518516</v>
      </c>
      <c r="M23" s="16">
        <f t="shared" si="4"/>
        <v>0.71536428841072108</v>
      </c>
      <c r="N23" s="11">
        <v>379</v>
      </c>
      <c r="O23" s="14">
        <f t="shared" si="5"/>
        <v>4.3865740740740735</v>
      </c>
      <c r="P23" s="16">
        <f t="shared" si="6"/>
        <v>15.661157024793388</v>
      </c>
      <c r="Q23" s="14">
        <f t="shared" si="7"/>
        <v>1.5497757847533633</v>
      </c>
      <c r="R23" s="17">
        <v>59</v>
      </c>
      <c r="S23" s="17">
        <v>55.75</v>
      </c>
      <c r="T23" s="41">
        <v>37</v>
      </c>
      <c r="U23" s="41">
        <v>1</v>
      </c>
      <c r="V23" s="41"/>
    </row>
    <row r="24" spans="1:22" ht="15" x14ac:dyDescent="0.25">
      <c r="A24" s="2">
        <v>12</v>
      </c>
      <c r="B24" s="2" t="s">
        <v>24</v>
      </c>
      <c r="C24" s="10">
        <v>35.700000000000003</v>
      </c>
      <c r="D24" s="11">
        <v>2.2000000000000002</v>
      </c>
      <c r="E24" s="12">
        <f t="shared" si="8"/>
        <v>6.1624649859943981E-2</v>
      </c>
      <c r="F24" s="37">
        <v>152.6</v>
      </c>
      <c r="G24" s="13">
        <f t="shared" si="0"/>
        <v>4.2745098039215685</v>
      </c>
      <c r="H24" s="14">
        <f t="shared" si="1"/>
        <v>69.36363636363636</v>
      </c>
      <c r="I24" s="11">
        <v>7.4</v>
      </c>
      <c r="J24" s="15">
        <f t="shared" si="2"/>
        <v>0.20728291316526609</v>
      </c>
      <c r="K24" s="11">
        <v>81.599999999999994</v>
      </c>
      <c r="L24" s="14">
        <f t="shared" si="3"/>
        <v>2.2857142857142856</v>
      </c>
      <c r="M24" s="16">
        <f t="shared" si="4"/>
        <v>0.91153342070773258</v>
      </c>
      <c r="N24" s="11">
        <v>139.1</v>
      </c>
      <c r="O24" s="14">
        <f t="shared" si="5"/>
        <v>3.8963585434173664</v>
      </c>
      <c r="P24" s="16">
        <f t="shared" si="6"/>
        <v>18.797297297297295</v>
      </c>
      <c r="Q24" s="14">
        <f t="shared" si="7"/>
        <v>1.8789473684210527</v>
      </c>
      <c r="R24" s="17">
        <v>20</v>
      </c>
      <c r="S24" s="17">
        <v>19</v>
      </c>
      <c r="T24" s="41">
        <v>9</v>
      </c>
      <c r="U24" s="41">
        <v>0</v>
      </c>
      <c r="V24" s="41"/>
    </row>
    <row r="25" spans="1:22" ht="15" x14ac:dyDescent="0.25">
      <c r="A25" s="2">
        <v>13</v>
      </c>
      <c r="B25" s="2" t="s">
        <v>25</v>
      </c>
      <c r="C25" s="10">
        <v>81.3</v>
      </c>
      <c r="D25" s="11">
        <v>2.7</v>
      </c>
      <c r="E25" s="12">
        <f t="shared" si="8"/>
        <v>3.3210332103321034E-2</v>
      </c>
      <c r="F25" s="37">
        <v>462.4</v>
      </c>
      <c r="G25" s="13">
        <f t="shared" si="0"/>
        <v>5.6875768757687579</v>
      </c>
      <c r="H25" s="14">
        <f t="shared" si="1"/>
        <v>171.25925925925924</v>
      </c>
      <c r="I25" s="11">
        <v>24.8</v>
      </c>
      <c r="J25" s="15">
        <f t="shared" si="2"/>
        <v>0.30504305043050434</v>
      </c>
      <c r="K25" s="11">
        <v>162.19999999999999</v>
      </c>
      <c r="L25" s="14">
        <f t="shared" si="3"/>
        <v>1.9950799507995078</v>
      </c>
      <c r="M25" s="16">
        <f t="shared" si="4"/>
        <v>0.79563148788927329</v>
      </c>
      <c r="N25" s="11">
        <v>367.9</v>
      </c>
      <c r="O25" s="14">
        <f t="shared" si="5"/>
        <v>4.5252152521525213</v>
      </c>
      <c r="P25" s="16">
        <f t="shared" si="6"/>
        <v>14.834677419354838</v>
      </c>
      <c r="Q25" s="14">
        <f t="shared" si="7"/>
        <v>1.3060240963855421</v>
      </c>
      <c r="R25" s="17">
        <v>65</v>
      </c>
      <c r="S25" s="17">
        <v>62.25</v>
      </c>
      <c r="T25" s="41">
        <v>30</v>
      </c>
      <c r="U25" s="41">
        <v>0</v>
      </c>
      <c r="V25" s="41"/>
    </row>
    <row r="26" spans="1:22" ht="15" x14ac:dyDescent="0.25">
      <c r="A26" s="2">
        <v>14</v>
      </c>
      <c r="B26" s="2" t="s">
        <v>26</v>
      </c>
      <c r="C26" s="10">
        <v>89.8</v>
      </c>
      <c r="D26" s="11">
        <v>4.0999999999999996</v>
      </c>
      <c r="E26" s="12">
        <f t="shared" si="8"/>
        <v>4.5657015590200446E-2</v>
      </c>
      <c r="F26" s="37">
        <v>376.5</v>
      </c>
      <c r="G26" s="13">
        <f t="shared" si="0"/>
        <v>4.192650334075724</v>
      </c>
      <c r="H26" s="14">
        <f t="shared" si="1"/>
        <v>91.82926829268294</v>
      </c>
      <c r="I26" s="11">
        <v>20</v>
      </c>
      <c r="J26" s="15">
        <f t="shared" si="2"/>
        <v>0.22271714922048999</v>
      </c>
      <c r="K26" s="11">
        <v>167.5</v>
      </c>
      <c r="L26" s="14">
        <f t="shared" si="3"/>
        <v>1.8652561247216035</v>
      </c>
      <c r="M26" s="16">
        <f t="shared" si="4"/>
        <v>0.78990703851261612</v>
      </c>
      <c r="N26" s="11">
        <v>297.39999999999998</v>
      </c>
      <c r="O26" s="14">
        <f t="shared" si="5"/>
        <v>3.3118040089086858</v>
      </c>
      <c r="P26" s="16">
        <f t="shared" si="6"/>
        <v>14.87</v>
      </c>
      <c r="Q26" s="14">
        <f t="shared" si="7"/>
        <v>1.6035714285714284</v>
      </c>
      <c r="R26" s="17">
        <v>62</v>
      </c>
      <c r="S26" s="17">
        <v>56</v>
      </c>
      <c r="T26" s="41">
        <v>31</v>
      </c>
      <c r="U26" s="41">
        <v>2</v>
      </c>
      <c r="V26" s="41"/>
    </row>
    <row r="27" spans="1:22" ht="15" x14ac:dyDescent="0.25">
      <c r="A27" s="2">
        <v>15</v>
      </c>
      <c r="B27" s="2" t="s">
        <v>27</v>
      </c>
      <c r="C27" s="10">
        <v>85</v>
      </c>
      <c r="D27" s="11">
        <v>7.2</v>
      </c>
      <c r="E27" s="12">
        <f t="shared" si="8"/>
        <v>8.4705882352941173E-2</v>
      </c>
      <c r="F27" s="37">
        <v>452.4</v>
      </c>
      <c r="G27" s="13">
        <f t="shared" si="0"/>
        <v>5.3223529411764705</v>
      </c>
      <c r="H27" s="14">
        <f t="shared" si="1"/>
        <v>62.833333333333329</v>
      </c>
      <c r="I27" s="11">
        <v>26.1</v>
      </c>
      <c r="J27" s="15">
        <f t="shared" si="2"/>
        <v>0.30705882352941177</v>
      </c>
      <c r="K27" s="11">
        <v>186</v>
      </c>
      <c r="L27" s="14">
        <f t="shared" si="3"/>
        <v>2.1882352941176473</v>
      </c>
      <c r="M27" s="16">
        <f t="shared" si="4"/>
        <v>0.89412024756852349</v>
      </c>
      <c r="N27" s="11">
        <v>404.5</v>
      </c>
      <c r="O27" s="14">
        <f t="shared" si="5"/>
        <v>4.7588235294117647</v>
      </c>
      <c r="P27" s="16">
        <f t="shared" si="6"/>
        <v>15.498084291187739</v>
      </c>
      <c r="Q27" s="14">
        <f t="shared" si="7"/>
        <v>1.3991769547325104</v>
      </c>
      <c r="R27" s="17">
        <v>70</v>
      </c>
      <c r="S27" s="17">
        <v>60.75</v>
      </c>
      <c r="T27" s="41">
        <v>19</v>
      </c>
      <c r="U27" s="41">
        <v>0</v>
      </c>
      <c r="V27" s="41"/>
    </row>
    <row r="28" spans="1:22" ht="15" x14ac:dyDescent="0.25">
      <c r="A28" s="2">
        <v>16</v>
      </c>
      <c r="B28" s="2" t="s">
        <v>28</v>
      </c>
      <c r="C28" s="10">
        <v>60.6</v>
      </c>
      <c r="D28" s="11">
        <v>5.9</v>
      </c>
      <c r="E28" s="12">
        <f t="shared" si="8"/>
        <v>9.7359735973597358E-2</v>
      </c>
      <c r="F28" s="37">
        <v>401.6</v>
      </c>
      <c r="G28" s="13">
        <f t="shared" si="0"/>
        <v>6.6270627062706273</v>
      </c>
      <c r="H28" s="14">
        <f t="shared" si="1"/>
        <v>68.067796610169495</v>
      </c>
      <c r="I28" s="11">
        <v>14.2</v>
      </c>
      <c r="J28" s="15">
        <f t="shared" si="2"/>
        <v>0.2343234323432343</v>
      </c>
      <c r="K28" s="11">
        <v>102.6</v>
      </c>
      <c r="L28" s="14">
        <f t="shared" si="3"/>
        <v>1.693069306930693</v>
      </c>
      <c r="M28" s="16">
        <f t="shared" si="4"/>
        <v>0.50547808764940239</v>
      </c>
      <c r="N28" s="11">
        <v>203</v>
      </c>
      <c r="O28" s="14">
        <f t="shared" si="5"/>
        <v>3.3498349834983498</v>
      </c>
      <c r="P28" s="16">
        <f t="shared" si="6"/>
        <v>14.295774647887324</v>
      </c>
      <c r="Q28" s="14">
        <f t="shared" si="7"/>
        <v>1.3931034482758622</v>
      </c>
      <c r="R28" s="17">
        <v>47</v>
      </c>
      <c r="S28" s="17">
        <v>43.5</v>
      </c>
      <c r="T28" s="41">
        <v>31</v>
      </c>
      <c r="U28" s="41">
        <v>1</v>
      </c>
      <c r="V28" s="41"/>
    </row>
    <row r="29" spans="1:22" ht="15" x14ac:dyDescent="0.25">
      <c r="A29" s="2">
        <v>17</v>
      </c>
      <c r="B29" s="2" t="s">
        <v>29</v>
      </c>
      <c r="C29" s="10">
        <v>119.4</v>
      </c>
      <c r="D29" s="11">
        <v>6.7</v>
      </c>
      <c r="E29" s="12">
        <f t="shared" si="8"/>
        <v>5.6113902847571187E-2</v>
      </c>
      <c r="F29" s="37">
        <v>521.6</v>
      </c>
      <c r="G29" s="13">
        <f t="shared" si="0"/>
        <v>4.3685092127303182</v>
      </c>
      <c r="H29" s="14">
        <f t="shared" si="1"/>
        <v>77.850746268656721</v>
      </c>
      <c r="I29" s="11">
        <v>19.8</v>
      </c>
      <c r="J29" s="15">
        <f t="shared" si="2"/>
        <v>0.16582914572864321</v>
      </c>
      <c r="K29" s="11">
        <v>222.5</v>
      </c>
      <c r="L29" s="14">
        <f t="shared" si="3"/>
        <v>1.8634840871021774</v>
      </c>
      <c r="M29" s="16">
        <f t="shared" si="4"/>
        <v>0.50901073619631898</v>
      </c>
      <c r="N29" s="11">
        <v>265.5</v>
      </c>
      <c r="O29" s="14">
        <f t="shared" si="5"/>
        <v>2.2236180904522613</v>
      </c>
      <c r="P29" s="16">
        <f t="shared" si="6"/>
        <v>13.409090909090908</v>
      </c>
      <c r="Q29" s="14">
        <f t="shared" si="7"/>
        <v>1.7887640449438202</v>
      </c>
      <c r="R29" s="17">
        <v>71</v>
      </c>
      <c r="S29" s="17">
        <v>66.75</v>
      </c>
      <c r="T29" s="41">
        <v>27</v>
      </c>
      <c r="U29" s="41">
        <v>0</v>
      </c>
      <c r="V29" s="41"/>
    </row>
    <row r="30" spans="1:22" ht="15" x14ac:dyDescent="0.25">
      <c r="A30" s="2">
        <v>18</v>
      </c>
      <c r="B30" s="2" t="s">
        <v>30</v>
      </c>
      <c r="C30" s="10">
        <v>97.7</v>
      </c>
      <c r="D30" s="11">
        <v>3.9</v>
      </c>
      <c r="E30" s="12">
        <f t="shared" si="8"/>
        <v>3.9918116683725691E-2</v>
      </c>
      <c r="F30" s="37">
        <v>348.9</v>
      </c>
      <c r="G30" s="13">
        <f t="shared" si="0"/>
        <v>3.5711361310133056</v>
      </c>
      <c r="H30" s="14">
        <f t="shared" si="1"/>
        <v>89.461538461538453</v>
      </c>
      <c r="I30" s="11">
        <v>22.6</v>
      </c>
      <c r="J30" s="15">
        <f t="shared" si="2"/>
        <v>0.23132036847492324</v>
      </c>
      <c r="K30" s="11">
        <v>216.6</v>
      </c>
      <c r="L30" s="14">
        <f t="shared" si="3"/>
        <v>2.2169907881269189</v>
      </c>
      <c r="M30" s="16">
        <f t="shared" si="4"/>
        <v>1.2118085411292636</v>
      </c>
      <c r="N30" s="11">
        <v>422.8</v>
      </c>
      <c r="O30" s="14">
        <f t="shared" si="5"/>
        <v>4.3275332650972365</v>
      </c>
      <c r="P30" s="16">
        <f t="shared" si="6"/>
        <v>18.707964601769913</v>
      </c>
      <c r="Q30" s="14">
        <f t="shared" si="7"/>
        <v>2.1239130434782609</v>
      </c>
      <c r="R30" s="17">
        <v>48</v>
      </c>
      <c r="S30" s="17">
        <v>46</v>
      </c>
      <c r="T30" s="41">
        <v>24</v>
      </c>
      <c r="U30" s="41">
        <v>1</v>
      </c>
      <c r="V30" s="41"/>
    </row>
    <row r="31" spans="1:22" ht="15" x14ac:dyDescent="0.25">
      <c r="A31" s="2">
        <v>19</v>
      </c>
      <c r="B31" s="2" t="s">
        <v>31</v>
      </c>
      <c r="C31" s="10">
        <v>51.7</v>
      </c>
      <c r="D31" s="58">
        <v>12.6</v>
      </c>
      <c r="E31" s="12">
        <f t="shared" si="8"/>
        <v>0.24371373307543517</v>
      </c>
      <c r="F31" s="39">
        <v>289.39999999999998</v>
      </c>
      <c r="G31" s="13">
        <f t="shared" si="0"/>
        <v>5.597678916827852</v>
      </c>
      <c r="H31" s="14">
        <f t="shared" si="1"/>
        <v>22.968253968253968</v>
      </c>
      <c r="I31" s="11">
        <v>16</v>
      </c>
      <c r="J31" s="15">
        <f t="shared" si="2"/>
        <v>0.30947775628626689</v>
      </c>
      <c r="K31" s="11">
        <v>160.6</v>
      </c>
      <c r="L31" s="14">
        <f t="shared" si="3"/>
        <v>3.1063829787234041</v>
      </c>
      <c r="M31" s="16">
        <f t="shared" si="4"/>
        <v>0.84381478921907394</v>
      </c>
      <c r="N31" s="11">
        <v>244.2</v>
      </c>
      <c r="O31" s="14">
        <f t="shared" si="5"/>
        <v>4.7234042553191484</v>
      </c>
      <c r="P31" s="16">
        <f t="shared" si="6"/>
        <v>15.262499999999999</v>
      </c>
      <c r="Q31" s="14">
        <f t="shared" si="7"/>
        <v>1.4771428571428573</v>
      </c>
      <c r="R31" s="17">
        <v>43</v>
      </c>
      <c r="S31" s="17">
        <v>35</v>
      </c>
      <c r="T31" s="41">
        <v>19</v>
      </c>
      <c r="U31" s="41">
        <v>0</v>
      </c>
      <c r="V31" s="41"/>
    </row>
    <row r="32" spans="1:22" ht="15" x14ac:dyDescent="0.25">
      <c r="A32" s="2">
        <v>20</v>
      </c>
      <c r="B32" s="2" t="s">
        <v>32</v>
      </c>
      <c r="C32" s="10">
        <v>64.900000000000006</v>
      </c>
      <c r="D32" s="11">
        <v>4.4000000000000004</v>
      </c>
      <c r="E32" s="12">
        <f t="shared" si="8"/>
        <v>6.7796610169491525E-2</v>
      </c>
      <c r="F32" s="37">
        <v>233.2</v>
      </c>
      <c r="G32" s="13">
        <f t="shared" si="0"/>
        <v>3.5932203389830502</v>
      </c>
      <c r="H32" s="14">
        <f t="shared" si="1"/>
        <v>52.999999999999993</v>
      </c>
      <c r="I32" s="11">
        <v>18.399999999999999</v>
      </c>
      <c r="J32" s="15">
        <f t="shared" si="2"/>
        <v>0.28351309707241906</v>
      </c>
      <c r="K32" s="11">
        <v>191.1</v>
      </c>
      <c r="L32" s="14">
        <f t="shared" si="3"/>
        <v>2.9445300462249611</v>
      </c>
      <c r="M32" s="16">
        <f t="shared" si="4"/>
        <v>1.4729845626072042</v>
      </c>
      <c r="N32" s="11">
        <v>343.5</v>
      </c>
      <c r="O32" s="14">
        <f t="shared" si="5"/>
        <v>5.2927580893682586</v>
      </c>
      <c r="P32" s="16">
        <f t="shared" si="6"/>
        <v>18.668478260869566</v>
      </c>
      <c r="Q32" s="14">
        <f t="shared" si="7"/>
        <v>1.5452380952380953</v>
      </c>
      <c r="R32" s="17">
        <v>47</v>
      </c>
      <c r="S32" s="17">
        <v>42</v>
      </c>
      <c r="T32" s="41">
        <v>15</v>
      </c>
      <c r="U32" s="41">
        <v>0</v>
      </c>
      <c r="V32" s="41"/>
    </row>
    <row r="33" spans="1:33" ht="15" x14ac:dyDescent="0.25">
      <c r="A33" s="2">
        <v>21</v>
      </c>
      <c r="B33" s="2" t="s">
        <v>33</v>
      </c>
      <c r="C33" s="20">
        <v>56.5</v>
      </c>
      <c r="D33" s="11">
        <v>2.1</v>
      </c>
      <c r="E33" s="12">
        <f>D33/C45</f>
        <v>1.3504823151125403E-2</v>
      </c>
      <c r="F33" s="37">
        <v>366.1</v>
      </c>
      <c r="G33" s="13">
        <f>F33/C45</f>
        <v>2.3543408360128617</v>
      </c>
      <c r="H33" s="14">
        <f t="shared" si="1"/>
        <v>174.33333333333334</v>
      </c>
      <c r="I33" s="11">
        <v>12.9</v>
      </c>
      <c r="J33" s="15">
        <f>I33*100%/C45</f>
        <v>8.295819935691319E-2</v>
      </c>
      <c r="K33" s="11">
        <v>120.8</v>
      </c>
      <c r="L33" s="14">
        <f>K33/C45</f>
        <v>0.77684887459807073</v>
      </c>
      <c r="M33" s="16">
        <f t="shared" si="4"/>
        <v>0.64982245288172624</v>
      </c>
      <c r="N33" s="11">
        <v>237.9</v>
      </c>
      <c r="O33" s="14">
        <f>N33/C45</f>
        <v>1.529903536977492</v>
      </c>
      <c r="P33" s="16">
        <f t="shared" si="6"/>
        <v>18.441860465116278</v>
      </c>
      <c r="Q33" s="14">
        <f>C45/S33</f>
        <v>4.174496644295302</v>
      </c>
      <c r="R33" s="17">
        <v>41</v>
      </c>
      <c r="S33" s="17">
        <v>37.25</v>
      </c>
      <c r="T33" s="41">
        <v>25</v>
      </c>
      <c r="U33" s="41">
        <v>0</v>
      </c>
      <c r="V33" s="41"/>
    </row>
    <row r="34" spans="1:33" ht="15" x14ac:dyDescent="0.25">
      <c r="A34" s="2">
        <v>22</v>
      </c>
      <c r="B34" s="2" t="s">
        <v>34</v>
      </c>
      <c r="C34" s="10">
        <v>116.3</v>
      </c>
      <c r="D34" s="11">
        <v>9.6999999999999993</v>
      </c>
      <c r="E34" s="12">
        <f t="shared" si="8"/>
        <v>8.3404987102321582E-2</v>
      </c>
      <c r="F34" s="37">
        <v>515.9</v>
      </c>
      <c r="G34" s="13">
        <f t="shared" si="0"/>
        <v>4.4359415305245058</v>
      </c>
      <c r="H34" s="14">
        <f t="shared" si="1"/>
        <v>53.185567010309278</v>
      </c>
      <c r="I34" s="11">
        <v>26</v>
      </c>
      <c r="J34" s="15">
        <f t="shared" si="2"/>
        <v>0.22355975924333621</v>
      </c>
      <c r="K34" s="58">
        <v>402.8</v>
      </c>
      <c r="L34" s="14">
        <f t="shared" si="3"/>
        <v>3.4634565778159931</v>
      </c>
      <c r="M34" s="16">
        <f t="shared" si="4"/>
        <v>0.92304710215157981</v>
      </c>
      <c r="N34" s="11">
        <v>476.2</v>
      </c>
      <c r="O34" s="14">
        <f t="shared" si="5"/>
        <v>4.0945829750644887</v>
      </c>
      <c r="P34" s="16">
        <f t="shared" si="6"/>
        <v>18.315384615384616</v>
      </c>
      <c r="Q34" s="14">
        <f t="shared" si="7"/>
        <v>1.6322807017543859</v>
      </c>
      <c r="R34" s="17">
        <v>80</v>
      </c>
      <c r="S34" s="17">
        <v>71.25</v>
      </c>
      <c r="T34" s="41">
        <v>26</v>
      </c>
      <c r="U34" s="41">
        <v>1</v>
      </c>
      <c r="V34" s="41"/>
    </row>
    <row r="35" spans="1:33" ht="15" x14ac:dyDescent="0.25">
      <c r="A35" s="2">
        <v>23</v>
      </c>
      <c r="B35" s="2" t="s">
        <v>57</v>
      </c>
      <c r="C35" s="10">
        <v>66</v>
      </c>
      <c r="D35" s="11">
        <v>2.4</v>
      </c>
      <c r="E35" s="12">
        <f t="shared" si="8"/>
        <v>3.6363636363636362E-2</v>
      </c>
      <c r="F35" s="37">
        <v>349.9</v>
      </c>
      <c r="G35" s="13">
        <f t="shared" si="0"/>
        <v>5.3015151515151508</v>
      </c>
      <c r="H35" s="14">
        <f t="shared" si="1"/>
        <v>145.79166666666666</v>
      </c>
      <c r="I35" s="11">
        <v>16.399999999999999</v>
      </c>
      <c r="J35" s="15">
        <f t="shared" si="2"/>
        <v>0.24848484848484848</v>
      </c>
      <c r="K35" s="21">
        <v>103</v>
      </c>
      <c r="L35" s="14">
        <f t="shared" si="3"/>
        <v>1.5606060606060606</v>
      </c>
      <c r="M35" s="16">
        <f t="shared" si="4"/>
        <v>0.67990854529865685</v>
      </c>
      <c r="N35" s="21">
        <v>237.9</v>
      </c>
      <c r="O35" s="14">
        <f t="shared" si="5"/>
        <v>3.6045454545454545</v>
      </c>
      <c r="P35" s="16">
        <f t="shared" si="6"/>
        <v>14.506097560975611</v>
      </c>
      <c r="Q35" s="14">
        <f t="shared" si="7"/>
        <v>1.3333333333333333</v>
      </c>
      <c r="R35" s="22">
        <v>58</v>
      </c>
      <c r="S35" s="22">
        <v>49.5</v>
      </c>
      <c r="T35" s="41">
        <v>23</v>
      </c>
      <c r="U35" s="41">
        <v>0</v>
      </c>
      <c r="V35" s="41"/>
    </row>
    <row r="36" spans="1:33" ht="15" x14ac:dyDescent="0.25">
      <c r="A36" s="2">
        <v>24</v>
      </c>
      <c r="B36" s="2" t="s">
        <v>35</v>
      </c>
      <c r="C36" s="10">
        <v>49.9</v>
      </c>
      <c r="D36" s="11">
        <v>2.7</v>
      </c>
      <c r="E36" s="12">
        <f t="shared" si="8"/>
        <v>5.4108216432865737E-2</v>
      </c>
      <c r="F36" s="37">
        <v>304.39999999999998</v>
      </c>
      <c r="G36" s="13">
        <f t="shared" si="0"/>
        <v>6.1002004008016026</v>
      </c>
      <c r="H36" s="14">
        <f t="shared" si="1"/>
        <v>112.74074074074072</v>
      </c>
      <c r="I36" s="21">
        <v>15</v>
      </c>
      <c r="J36" s="15">
        <f t="shared" si="2"/>
        <v>0.30060120240480964</v>
      </c>
      <c r="K36" s="11">
        <v>115.1</v>
      </c>
      <c r="L36" s="14">
        <f t="shared" si="3"/>
        <v>2.3066132264529058</v>
      </c>
      <c r="M36" s="16">
        <f t="shared" si="4"/>
        <v>0.66951379763469132</v>
      </c>
      <c r="N36" s="11">
        <v>203.8</v>
      </c>
      <c r="O36" s="14">
        <f t="shared" si="5"/>
        <v>4.084168336673347</v>
      </c>
      <c r="P36" s="16">
        <f t="shared" si="6"/>
        <v>13.586666666666668</v>
      </c>
      <c r="Q36" s="14">
        <f t="shared" si="7"/>
        <v>1.1027624309392265</v>
      </c>
      <c r="R36" s="17">
        <v>47</v>
      </c>
      <c r="S36" s="17">
        <v>45.25</v>
      </c>
      <c r="T36" s="41">
        <v>12</v>
      </c>
      <c r="U36" s="41">
        <v>1</v>
      </c>
      <c r="V36" s="41"/>
    </row>
    <row r="37" spans="1:33" ht="15" x14ac:dyDescent="0.25">
      <c r="A37" s="2">
        <v>26</v>
      </c>
      <c r="B37" s="2" t="s">
        <v>36</v>
      </c>
      <c r="C37" s="10">
        <v>86.7</v>
      </c>
      <c r="D37" s="11">
        <v>0.7</v>
      </c>
      <c r="E37" s="12">
        <f t="shared" si="8"/>
        <v>8.0738177623990767E-3</v>
      </c>
      <c r="F37" s="37">
        <v>311.2</v>
      </c>
      <c r="G37" s="13">
        <f t="shared" si="0"/>
        <v>3.5893886966551323</v>
      </c>
      <c r="H37" s="57">
        <f t="shared" si="1"/>
        <v>444.57142857142856</v>
      </c>
      <c r="I37" s="11">
        <v>24</v>
      </c>
      <c r="J37" s="15">
        <f t="shared" si="2"/>
        <v>0.27681660899653976</v>
      </c>
      <c r="K37" s="11">
        <v>213.1</v>
      </c>
      <c r="L37" s="14">
        <f t="shared" si="3"/>
        <v>2.4579008073817761</v>
      </c>
      <c r="M37" s="16">
        <f t="shared" si="4"/>
        <v>1.143637532133676</v>
      </c>
      <c r="N37" s="11">
        <v>355.9</v>
      </c>
      <c r="O37" s="14">
        <f t="shared" si="5"/>
        <v>4.1049596309111873</v>
      </c>
      <c r="P37" s="16">
        <f t="shared" si="6"/>
        <v>14.829166666666666</v>
      </c>
      <c r="Q37" s="14">
        <f t="shared" si="7"/>
        <v>1.7083743842364532</v>
      </c>
      <c r="R37" s="17">
        <v>55</v>
      </c>
      <c r="S37" s="17">
        <v>50.75</v>
      </c>
      <c r="T37" s="42">
        <v>36</v>
      </c>
      <c r="U37" s="41">
        <v>1</v>
      </c>
      <c r="V37" s="41"/>
    </row>
    <row r="38" spans="1:33" ht="15" x14ac:dyDescent="0.25">
      <c r="A38" s="2">
        <v>27</v>
      </c>
      <c r="B38" s="2" t="s">
        <v>37</v>
      </c>
      <c r="C38" s="10">
        <v>101.3</v>
      </c>
      <c r="D38" s="11">
        <v>4.9000000000000004</v>
      </c>
      <c r="E38" s="12">
        <f t="shared" si="8"/>
        <v>4.8371174728529129E-2</v>
      </c>
      <c r="F38" s="37">
        <v>422.2</v>
      </c>
      <c r="G38" s="13">
        <f t="shared" si="0"/>
        <v>4.1678183613030599</v>
      </c>
      <c r="H38" s="14">
        <f t="shared" si="1"/>
        <v>86.16326530612244</v>
      </c>
      <c r="I38" s="11">
        <v>29.7</v>
      </c>
      <c r="J38" s="15">
        <f t="shared" si="2"/>
        <v>0.29318854886475815</v>
      </c>
      <c r="K38" s="11">
        <v>168.1</v>
      </c>
      <c r="L38" s="14">
        <f t="shared" si="3"/>
        <v>1.6594274432379073</v>
      </c>
      <c r="M38" s="16">
        <f t="shared" si="4"/>
        <v>0.87162482235907157</v>
      </c>
      <c r="N38" s="11">
        <v>368</v>
      </c>
      <c r="O38" s="14">
        <f t="shared" si="5"/>
        <v>3.6327739387956566</v>
      </c>
      <c r="P38" s="16">
        <f t="shared" si="6"/>
        <v>12.390572390572391</v>
      </c>
      <c r="Q38" s="14">
        <f t="shared" si="7"/>
        <v>1.4471428571428571</v>
      </c>
      <c r="R38" s="17">
        <v>78</v>
      </c>
      <c r="S38" s="17">
        <v>70</v>
      </c>
      <c r="T38" s="41">
        <v>32</v>
      </c>
      <c r="U38" s="41">
        <v>1</v>
      </c>
      <c r="V38" s="41"/>
    </row>
    <row r="39" spans="1:33" ht="15" x14ac:dyDescent="0.25">
      <c r="A39" s="2">
        <v>28</v>
      </c>
      <c r="B39" s="2" t="s">
        <v>38</v>
      </c>
      <c r="C39" s="10">
        <v>91.3</v>
      </c>
      <c r="D39" s="58">
        <v>6.1</v>
      </c>
      <c r="E39" s="12">
        <f t="shared" si="8"/>
        <v>6.6812705366922229E-2</v>
      </c>
      <c r="F39" s="37">
        <v>321.3</v>
      </c>
      <c r="G39" s="13">
        <f t="shared" si="0"/>
        <v>3.5191675794085433</v>
      </c>
      <c r="H39" s="14">
        <f t="shared" si="1"/>
        <v>52.672131147540988</v>
      </c>
      <c r="I39" s="11">
        <v>17</v>
      </c>
      <c r="J39" s="15">
        <f t="shared" si="2"/>
        <v>0.18619934282584885</v>
      </c>
      <c r="K39" s="11">
        <v>204.8</v>
      </c>
      <c r="L39" s="14">
        <f t="shared" si="3"/>
        <v>2.2431544359255207</v>
      </c>
      <c r="M39" s="16">
        <f t="shared" si="4"/>
        <v>1.2173887332710862</v>
      </c>
      <c r="N39" s="11">
        <v>391.14699999999999</v>
      </c>
      <c r="O39" s="14">
        <f t="shared" si="5"/>
        <v>4.2841949616648414</v>
      </c>
      <c r="P39" s="16">
        <f t="shared" si="6"/>
        <v>23.008647058823527</v>
      </c>
      <c r="Q39" s="14">
        <f t="shared" si="7"/>
        <v>1.8351758793969848</v>
      </c>
      <c r="R39" s="17">
        <v>52</v>
      </c>
      <c r="S39" s="17">
        <v>49.75</v>
      </c>
      <c r="T39" s="41">
        <v>19</v>
      </c>
      <c r="U39" s="41">
        <v>1</v>
      </c>
      <c r="V39" s="41"/>
    </row>
    <row r="40" spans="1:33" ht="15" x14ac:dyDescent="0.25">
      <c r="A40" s="2">
        <v>29</v>
      </c>
      <c r="B40" s="2" t="s">
        <v>39</v>
      </c>
      <c r="C40" s="10">
        <v>42.2</v>
      </c>
      <c r="D40" s="11">
        <v>3.1</v>
      </c>
      <c r="E40" s="12">
        <f t="shared" si="8"/>
        <v>7.3459715639810422E-2</v>
      </c>
      <c r="F40" s="37">
        <v>280.39999999999998</v>
      </c>
      <c r="G40" s="13">
        <f t="shared" si="0"/>
        <v>6.644549763033174</v>
      </c>
      <c r="H40" s="14">
        <f t="shared" si="1"/>
        <v>90.451612903225794</v>
      </c>
      <c r="I40" s="11">
        <v>14.3</v>
      </c>
      <c r="J40" s="15">
        <f t="shared" si="2"/>
        <v>0.33886255924170616</v>
      </c>
      <c r="K40" s="11">
        <v>162.80000000000001</v>
      </c>
      <c r="L40" s="14">
        <f t="shared" si="3"/>
        <v>3.8578199052132702</v>
      </c>
      <c r="M40" s="16">
        <f t="shared" si="4"/>
        <v>0.89676176890156922</v>
      </c>
      <c r="N40" s="11">
        <v>251.452</v>
      </c>
      <c r="O40" s="14">
        <f t="shared" si="5"/>
        <v>5.9585781990521323</v>
      </c>
      <c r="P40" s="16">
        <f t="shared" si="6"/>
        <v>17.584055944055944</v>
      </c>
      <c r="Q40" s="14">
        <f t="shared" si="7"/>
        <v>1.2411764705882353</v>
      </c>
      <c r="R40" s="17">
        <v>39</v>
      </c>
      <c r="S40" s="17">
        <v>34</v>
      </c>
      <c r="T40" s="41">
        <v>27</v>
      </c>
      <c r="U40" s="41">
        <v>0</v>
      </c>
      <c r="V40" s="41"/>
    </row>
    <row r="41" spans="1:33" ht="15" x14ac:dyDescent="0.25">
      <c r="A41" s="2">
        <v>30</v>
      </c>
      <c r="B41" s="2" t="s">
        <v>40</v>
      </c>
      <c r="C41" s="10">
        <v>70.599999999999994</v>
      </c>
      <c r="D41" s="11">
        <v>3.5</v>
      </c>
      <c r="E41" s="12">
        <f t="shared" si="8"/>
        <v>4.9575070821529746E-2</v>
      </c>
      <c r="F41" s="37">
        <v>310.89999999999998</v>
      </c>
      <c r="G41" s="13">
        <f t="shared" si="0"/>
        <v>4.4036827195467421</v>
      </c>
      <c r="H41" s="14">
        <f t="shared" si="1"/>
        <v>88.828571428571422</v>
      </c>
      <c r="I41" s="11">
        <v>19.7</v>
      </c>
      <c r="J41" s="15">
        <f t="shared" si="2"/>
        <v>0.27903682719546741</v>
      </c>
      <c r="K41" s="11">
        <v>149.6</v>
      </c>
      <c r="L41" s="14">
        <f t="shared" si="3"/>
        <v>2.1189801699716715</v>
      </c>
      <c r="M41" s="16">
        <f t="shared" si="4"/>
        <v>0.90096815696365395</v>
      </c>
      <c r="N41" s="11">
        <v>280.11099999999999</v>
      </c>
      <c r="O41" s="14">
        <f t="shared" si="5"/>
        <v>3.9675779036827197</v>
      </c>
      <c r="P41" s="16">
        <f t="shared" si="6"/>
        <v>14.218832487309644</v>
      </c>
      <c r="Q41" s="14">
        <f t="shared" si="7"/>
        <v>1.6418604651162789</v>
      </c>
      <c r="R41" s="17">
        <v>43</v>
      </c>
      <c r="S41" s="17">
        <v>43</v>
      </c>
      <c r="T41" s="41">
        <v>16</v>
      </c>
      <c r="U41" s="41">
        <v>1</v>
      </c>
      <c r="V41" s="41"/>
    </row>
    <row r="42" spans="1:33" ht="15" x14ac:dyDescent="0.25">
      <c r="A42" s="2">
        <v>31</v>
      </c>
      <c r="B42" s="2" t="s">
        <v>41</v>
      </c>
      <c r="C42" s="10">
        <v>44.6</v>
      </c>
      <c r="D42" s="11">
        <v>0.8</v>
      </c>
      <c r="E42" s="12">
        <f t="shared" si="8"/>
        <v>1.7937219730941704E-2</v>
      </c>
      <c r="F42" s="37">
        <v>240</v>
      </c>
      <c r="G42" s="13">
        <f t="shared" si="0"/>
        <v>5.3811659192825108</v>
      </c>
      <c r="H42" s="14">
        <f t="shared" si="1"/>
        <v>300</v>
      </c>
      <c r="I42" s="11">
        <v>14.4</v>
      </c>
      <c r="J42" s="15">
        <f t="shared" si="2"/>
        <v>0.32286995515695066</v>
      </c>
      <c r="K42" s="11">
        <v>106.6</v>
      </c>
      <c r="L42" s="14">
        <f t="shared" si="3"/>
        <v>2.3901345291479821</v>
      </c>
      <c r="M42" s="16">
        <f t="shared" si="4"/>
        <v>0.98479166666666662</v>
      </c>
      <c r="N42" s="11">
        <v>236.35</v>
      </c>
      <c r="O42" s="14">
        <f t="shared" si="5"/>
        <v>5.2993273542600896</v>
      </c>
      <c r="P42" s="19">
        <f t="shared" si="6"/>
        <v>16.413194444444443</v>
      </c>
      <c r="Q42" s="14">
        <f t="shared" si="7"/>
        <v>1.8583333333333334</v>
      </c>
      <c r="R42" s="17">
        <v>38</v>
      </c>
      <c r="S42" s="17">
        <v>24</v>
      </c>
      <c r="T42" s="41">
        <v>12</v>
      </c>
      <c r="U42" s="41">
        <v>1</v>
      </c>
      <c r="V42" s="41"/>
    </row>
    <row r="43" spans="1:33" ht="15" x14ac:dyDescent="0.25">
      <c r="A43" s="2">
        <v>32</v>
      </c>
      <c r="B43" s="2" t="s">
        <v>42</v>
      </c>
      <c r="C43" s="10">
        <v>70.099999999999994</v>
      </c>
      <c r="D43" s="58">
        <v>9.1</v>
      </c>
      <c r="E43" s="12">
        <f t="shared" si="8"/>
        <v>0.12981455064194009</v>
      </c>
      <c r="F43" s="37">
        <v>395.7</v>
      </c>
      <c r="G43" s="13">
        <f t="shared" si="0"/>
        <v>5.6447931526390871</v>
      </c>
      <c r="H43" s="14">
        <f t="shared" si="1"/>
        <v>43.483516483516482</v>
      </c>
      <c r="I43" s="11">
        <v>22.1</v>
      </c>
      <c r="J43" s="15">
        <f t="shared" si="2"/>
        <v>0.31526390870185456</v>
      </c>
      <c r="K43" s="11">
        <v>339.5</v>
      </c>
      <c r="L43" s="14">
        <f t="shared" si="3"/>
        <v>4.8430813124108418</v>
      </c>
      <c r="M43" s="16">
        <f t="shared" si="4"/>
        <v>1.1807151882739451</v>
      </c>
      <c r="N43" s="11">
        <v>467.209</v>
      </c>
      <c r="O43" s="14">
        <f t="shared" si="5"/>
        <v>6.6648930099857351</v>
      </c>
      <c r="P43" s="16">
        <f t="shared" si="6"/>
        <v>21.140678733031674</v>
      </c>
      <c r="Q43" s="14">
        <f t="shared" si="7"/>
        <v>1.1781512605042015</v>
      </c>
      <c r="R43" s="17">
        <v>68</v>
      </c>
      <c r="S43" s="17">
        <v>59.5</v>
      </c>
      <c r="T43" s="41">
        <v>22</v>
      </c>
      <c r="U43" s="41">
        <v>1</v>
      </c>
      <c r="V43" s="41"/>
    </row>
    <row r="44" spans="1:33" ht="15" x14ac:dyDescent="0.25">
      <c r="A44" s="2">
        <v>33</v>
      </c>
      <c r="B44" s="2" t="s">
        <v>43</v>
      </c>
      <c r="C44" s="10">
        <v>110.2</v>
      </c>
      <c r="D44" s="58">
        <v>7.6</v>
      </c>
      <c r="E44" s="12">
        <f t="shared" si="8"/>
        <v>6.8965517241379309E-2</v>
      </c>
      <c r="F44" s="37">
        <v>465.6</v>
      </c>
      <c r="G44" s="13">
        <f t="shared" si="0"/>
        <v>4.2250453720508165</v>
      </c>
      <c r="H44" s="14">
        <f t="shared" si="1"/>
        <v>61.26315789473685</v>
      </c>
      <c r="I44" s="11">
        <v>24.9</v>
      </c>
      <c r="J44" s="15">
        <f t="shared" si="2"/>
        <v>0.22595281306715062</v>
      </c>
      <c r="K44" s="11">
        <v>341.8</v>
      </c>
      <c r="L44" s="14">
        <f t="shared" si="3"/>
        <v>3.1016333938294012</v>
      </c>
      <c r="M44" s="16">
        <f t="shared" si="4"/>
        <v>1.4937929553264604</v>
      </c>
      <c r="N44" s="11">
        <v>695.51</v>
      </c>
      <c r="O44" s="14">
        <f t="shared" si="5"/>
        <v>6.3113430127041736</v>
      </c>
      <c r="P44" s="16">
        <f t="shared" si="6"/>
        <v>27.932128514056227</v>
      </c>
      <c r="Q44" s="14">
        <f t="shared" si="7"/>
        <v>1.5971014492753624</v>
      </c>
      <c r="R44" s="17">
        <v>76</v>
      </c>
      <c r="S44" s="17">
        <v>69</v>
      </c>
      <c r="T44" s="41">
        <v>38</v>
      </c>
      <c r="U44" s="41">
        <v>1</v>
      </c>
      <c r="V44" s="41"/>
    </row>
    <row r="45" spans="1:33" ht="15" x14ac:dyDescent="0.25">
      <c r="A45" s="2">
        <v>34</v>
      </c>
      <c r="B45" s="3" t="s">
        <v>44</v>
      </c>
      <c r="C45" s="10">
        <v>155.5</v>
      </c>
      <c r="D45" s="11">
        <v>6.8</v>
      </c>
      <c r="E45" s="12">
        <f t="shared" si="8"/>
        <v>4.3729903536977491E-2</v>
      </c>
      <c r="F45" s="37">
        <v>606.6</v>
      </c>
      <c r="G45" s="13">
        <f t="shared" si="0"/>
        <v>3.9009646302250807</v>
      </c>
      <c r="H45" s="14">
        <f t="shared" si="1"/>
        <v>89.205882352941188</v>
      </c>
      <c r="I45" s="11">
        <v>27.6</v>
      </c>
      <c r="J45" s="15">
        <f t="shared" si="2"/>
        <v>0.17749196141479101</v>
      </c>
      <c r="K45" s="11">
        <v>212.8</v>
      </c>
      <c r="L45" s="14">
        <f t="shared" si="3"/>
        <v>1.3684887459807076</v>
      </c>
      <c r="M45" s="16">
        <f t="shared" si="4"/>
        <v>0.80928288822947569</v>
      </c>
      <c r="N45" s="11">
        <v>490.911</v>
      </c>
      <c r="O45" s="14">
        <f t="shared" si="5"/>
        <v>3.156983922829582</v>
      </c>
      <c r="P45" s="16">
        <f t="shared" si="6"/>
        <v>17.786630434782609</v>
      </c>
      <c r="Q45" s="14">
        <f t="shared" si="7"/>
        <v>1.9872204472843451</v>
      </c>
      <c r="R45" s="17">
        <v>84</v>
      </c>
      <c r="S45" s="17">
        <v>78.25</v>
      </c>
      <c r="T45" s="41">
        <v>61</v>
      </c>
      <c r="U45" s="41">
        <v>0</v>
      </c>
      <c r="V45" s="41"/>
    </row>
    <row r="46" spans="1:33" ht="15" x14ac:dyDescent="0.25">
      <c r="A46" s="2">
        <v>35</v>
      </c>
      <c r="B46" s="2" t="s">
        <v>45</v>
      </c>
      <c r="C46" s="10"/>
      <c r="D46" s="23">
        <v>2.9</v>
      </c>
      <c r="E46" s="12"/>
      <c r="F46" s="37">
        <v>227.2</v>
      </c>
      <c r="G46" s="13"/>
      <c r="H46" s="14">
        <f t="shared" si="1"/>
        <v>78.34482758620689</v>
      </c>
      <c r="I46" s="11">
        <v>16.899999999999999</v>
      </c>
      <c r="J46" s="15"/>
      <c r="K46" s="11">
        <v>177.4</v>
      </c>
      <c r="L46" s="14"/>
      <c r="M46" s="16">
        <f t="shared" si="4"/>
        <v>1.7880985915492957</v>
      </c>
      <c r="N46" s="11">
        <v>406.25599999999997</v>
      </c>
      <c r="O46" s="14"/>
      <c r="P46" s="16">
        <f t="shared" si="6"/>
        <v>24.038816568047338</v>
      </c>
      <c r="Q46" s="14">
        <f t="shared" si="7"/>
        <v>0</v>
      </c>
      <c r="R46" s="17">
        <v>22</v>
      </c>
      <c r="S46" s="17">
        <v>18</v>
      </c>
      <c r="T46" s="41">
        <v>13</v>
      </c>
      <c r="U46" s="41">
        <v>0</v>
      </c>
      <c r="V46" s="41"/>
      <c r="AG46" s="27"/>
    </row>
    <row r="47" spans="1:33" ht="15" x14ac:dyDescent="0.25">
      <c r="A47" s="4">
        <v>36</v>
      </c>
      <c r="B47" s="2" t="s">
        <v>46</v>
      </c>
      <c r="C47" s="10"/>
      <c r="D47" s="11">
        <v>0.2</v>
      </c>
      <c r="E47" s="12"/>
      <c r="F47" s="37">
        <v>15.6</v>
      </c>
      <c r="G47" s="13"/>
      <c r="H47" s="14">
        <f t="shared" si="1"/>
        <v>78</v>
      </c>
      <c r="I47" s="11">
        <v>0.7</v>
      </c>
      <c r="J47" s="15"/>
      <c r="K47" s="11">
        <v>9</v>
      </c>
      <c r="L47" s="14"/>
      <c r="M47" s="16">
        <f t="shared" si="4"/>
        <v>1.2465384615384616</v>
      </c>
      <c r="N47" s="11">
        <v>19.446000000000002</v>
      </c>
      <c r="O47" s="14"/>
      <c r="P47" s="16">
        <f t="shared" si="6"/>
        <v>27.780000000000005</v>
      </c>
      <c r="Q47" s="14">
        <f t="shared" si="7"/>
        <v>0</v>
      </c>
      <c r="R47" s="17">
        <v>2</v>
      </c>
      <c r="S47" s="17">
        <v>1.75</v>
      </c>
      <c r="T47" s="41">
        <v>1</v>
      </c>
      <c r="U47" s="41">
        <v>0</v>
      </c>
      <c r="V47" s="41"/>
    </row>
    <row r="48" spans="1:33" ht="31.5" customHeight="1" x14ac:dyDescent="0.25">
      <c r="A48" s="83" t="s">
        <v>52</v>
      </c>
      <c r="B48" s="84"/>
      <c r="C48" s="44">
        <f>SUM(C13:C47)</f>
        <v>2541.0999999999995</v>
      </c>
      <c r="D48" s="51">
        <f>SUM(D13:D47)</f>
        <v>149.00000000000003</v>
      </c>
      <c r="E48" s="45"/>
      <c r="F48" s="54">
        <f>SUM(F13:F47)</f>
        <v>11994.100000000002</v>
      </c>
      <c r="G48" s="47">
        <f t="shared" si="0"/>
        <v>4.720042501278976</v>
      </c>
      <c r="H48" s="48">
        <f t="shared" si="1"/>
        <v>80.497315436241607</v>
      </c>
      <c r="I48" s="49">
        <f>SUM(I13:I47)</f>
        <v>632.4</v>
      </c>
      <c r="J48" s="50">
        <f t="shared" si="2"/>
        <v>0.24886860021250645</v>
      </c>
      <c r="K48" s="49">
        <f>SUM(K13:K47)</f>
        <v>6040.9000000000015</v>
      </c>
      <c r="L48" s="48"/>
      <c r="M48" s="51">
        <f t="shared" si="4"/>
        <v>0.91762549920377512</v>
      </c>
      <c r="N48" s="49">
        <f>SUM(N13:N47)</f>
        <v>11006.092000000001</v>
      </c>
      <c r="O48" s="48"/>
      <c r="P48" s="51">
        <f t="shared" si="6"/>
        <v>17.403687539531944</v>
      </c>
      <c r="Q48" s="48">
        <f t="shared" si="7"/>
        <v>1.5991818753933289</v>
      </c>
      <c r="R48" s="52">
        <f>SUM(R13:R47)</f>
        <v>1764</v>
      </c>
      <c r="S48" s="52">
        <f>SUM(S13:S47)</f>
        <v>1589</v>
      </c>
      <c r="T48" s="55">
        <f>SUM(T13:T47)</f>
        <v>795</v>
      </c>
      <c r="U48" s="55">
        <f>SUM(U13:U47)</f>
        <v>17</v>
      </c>
      <c r="V48" s="55"/>
      <c r="W48" s="28"/>
    </row>
    <row r="49" spans="1:22" ht="15" x14ac:dyDescent="0.25">
      <c r="A49" s="5"/>
      <c r="B49" s="6" t="s">
        <v>47</v>
      </c>
      <c r="C49" s="24">
        <v>671.8</v>
      </c>
      <c r="D49" s="11">
        <v>19</v>
      </c>
      <c r="E49" s="12"/>
      <c r="F49" s="37">
        <v>2588.1</v>
      </c>
      <c r="G49" s="13"/>
      <c r="H49" s="14">
        <f t="shared" si="1"/>
        <v>136.2157894736842</v>
      </c>
      <c r="I49" s="25">
        <v>6.9</v>
      </c>
      <c r="J49" s="15"/>
      <c r="K49" s="11">
        <v>72</v>
      </c>
      <c r="L49" s="14"/>
      <c r="M49" s="16">
        <f t="shared" si="4"/>
        <v>0.13113867315791508</v>
      </c>
      <c r="N49" s="11">
        <v>339.4</v>
      </c>
      <c r="O49" s="14"/>
      <c r="P49" s="16">
        <f t="shared" si="6"/>
        <v>49.188405797101446</v>
      </c>
      <c r="Q49" s="14">
        <f t="shared" si="7"/>
        <v>3.1539906103286381</v>
      </c>
      <c r="R49" s="17">
        <v>216</v>
      </c>
      <c r="S49" s="26">
        <v>213</v>
      </c>
      <c r="T49" s="41">
        <v>81</v>
      </c>
      <c r="U49" s="41">
        <v>7</v>
      </c>
      <c r="V49" s="41"/>
    </row>
    <row r="50" spans="1:22" ht="15" x14ac:dyDescent="0.25">
      <c r="A50" s="7"/>
      <c r="B50" s="8" t="s">
        <v>48</v>
      </c>
      <c r="C50" s="10">
        <v>671.8</v>
      </c>
      <c r="D50" s="11">
        <v>3.3</v>
      </c>
      <c r="E50" s="12"/>
      <c r="F50" s="37">
        <v>245.6</v>
      </c>
      <c r="G50" s="13"/>
      <c r="H50" s="14">
        <f t="shared" si="1"/>
        <v>74.424242424242422</v>
      </c>
      <c r="I50" s="25">
        <v>12.4</v>
      </c>
      <c r="J50" s="15"/>
      <c r="K50" s="11">
        <v>142</v>
      </c>
      <c r="L50" s="14"/>
      <c r="M50" s="16">
        <f t="shared" si="4"/>
        <v>1.8794788273615637</v>
      </c>
      <c r="N50" s="11">
        <v>461.6</v>
      </c>
      <c r="O50" s="14"/>
      <c r="P50" s="16">
        <f t="shared" si="6"/>
        <v>37.225806451612904</v>
      </c>
      <c r="Q50" s="14">
        <f t="shared" si="7"/>
        <v>13.995833333333332</v>
      </c>
      <c r="R50" s="17">
        <v>63</v>
      </c>
      <c r="S50" s="17">
        <v>48</v>
      </c>
      <c r="T50" s="41">
        <v>30</v>
      </c>
      <c r="U50" s="41">
        <v>5</v>
      </c>
      <c r="V50" s="41"/>
    </row>
    <row r="51" spans="1:22" ht="17.25" customHeight="1" x14ac:dyDescent="0.2">
      <c r="A51" s="96" t="s">
        <v>53</v>
      </c>
      <c r="B51" s="97"/>
      <c r="C51" s="29">
        <v>3559.5</v>
      </c>
      <c r="D51" s="30">
        <f>SUM(D12+D48+D49+D50)</f>
        <v>225.70000000000005</v>
      </c>
      <c r="E51" s="31">
        <f t="shared" si="8"/>
        <v>6.3407781991852805E-2</v>
      </c>
      <c r="F51" s="40">
        <f>SUM(F12+F48+F49+F50)</f>
        <v>16585.2</v>
      </c>
      <c r="G51" s="32">
        <f t="shared" si="0"/>
        <v>4.6594184576485462</v>
      </c>
      <c r="H51" s="33">
        <f t="shared" si="1"/>
        <v>73.483385024368616</v>
      </c>
      <c r="I51" s="56">
        <f>SUM(I12+I48+I49+I50)</f>
        <v>840</v>
      </c>
      <c r="J51" s="35">
        <f t="shared" si="2"/>
        <v>0.2359882005899705</v>
      </c>
      <c r="K51" s="34">
        <f>SUM(K12+K48+K49+K50)</f>
        <v>8196.6000000000022</v>
      </c>
      <c r="L51" s="33">
        <f t="shared" si="3"/>
        <v>2.3027391487568485</v>
      </c>
      <c r="M51" s="36">
        <f t="shared" si="4"/>
        <v>1.0348136893133637</v>
      </c>
      <c r="N51" s="34">
        <f>SUM(N12+N48+N49+N50)</f>
        <v>17162.592000000001</v>
      </c>
      <c r="O51" s="33">
        <f t="shared" si="5"/>
        <v>4.8216300042140752</v>
      </c>
      <c r="P51" s="36">
        <f t="shared" si="6"/>
        <v>20.431657142857144</v>
      </c>
      <c r="Q51" s="33">
        <f t="shared" si="7"/>
        <v>1.5802441731409544</v>
      </c>
      <c r="R51" s="30">
        <f>SUM(R12+R48+R49+R50)</f>
        <v>2448</v>
      </c>
      <c r="S51" s="30">
        <f>SUM(S12+S48+S49+S50)</f>
        <v>2252.5</v>
      </c>
      <c r="T51" s="43">
        <f>T12+T48+T49+T50</f>
        <v>1111</v>
      </c>
      <c r="U51" s="43">
        <f>U12+U48+U49+U50</f>
        <v>33</v>
      </c>
      <c r="V51" s="43"/>
    </row>
    <row r="52" spans="1:22" x14ac:dyDescent="0.2">
      <c r="C52" s="1"/>
    </row>
    <row r="53" spans="1:22" x14ac:dyDescent="0.2">
      <c r="I53" s="60"/>
      <c r="J53" s="60"/>
      <c r="K53" s="60"/>
      <c r="N53" s="59"/>
      <c r="R53" s="59"/>
      <c r="S53" s="59"/>
    </row>
  </sheetData>
  <mergeCells count="28">
    <mergeCell ref="A51:B51"/>
    <mergeCell ref="A12:B12"/>
    <mergeCell ref="G5:G9"/>
    <mergeCell ref="O5:O9"/>
    <mergeCell ref="K5:K9"/>
    <mergeCell ref="R7:R9"/>
    <mergeCell ref="R5:V5"/>
    <mergeCell ref="R6:T6"/>
    <mergeCell ref="T7:T9"/>
    <mergeCell ref="V6:V9"/>
    <mergeCell ref="U6:U9"/>
    <mergeCell ref="B2:T3"/>
    <mergeCell ref="A48:B48"/>
    <mergeCell ref="L5:L9"/>
    <mergeCell ref="M5:M9"/>
    <mergeCell ref="N5:N9"/>
    <mergeCell ref="J5:J9"/>
    <mergeCell ref="P5:P9"/>
    <mergeCell ref="A5:A9"/>
    <mergeCell ref="Q5:Q9"/>
    <mergeCell ref="S7:S9"/>
    <mergeCell ref="I5:I9"/>
    <mergeCell ref="B5:B9"/>
    <mergeCell ref="C5:C9"/>
    <mergeCell ref="D5:D9"/>
    <mergeCell ref="E5:E9"/>
    <mergeCell ref="F5:F9"/>
    <mergeCell ref="H5:H9"/>
  </mergeCells>
  <phoneticPr fontId="4" type="noConversion"/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ind_2015</vt:lpstr>
    </vt:vector>
  </TitlesOfParts>
  <Company>BNRM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Sanea</cp:lastModifiedBy>
  <cp:lastPrinted>2013-05-17T12:32:53Z</cp:lastPrinted>
  <dcterms:created xsi:type="dcterms:W3CDTF">2010-05-03T09:38:01Z</dcterms:created>
  <dcterms:modified xsi:type="dcterms:W3CDTF">2016-05-24T08:39:06Z</dcterms:modified>
</cp:coreProperties>
</file>