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90" yWindow="690" windowWidth="4455" windowHeight="6795" firstSheet="3" activeTab="5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6" sheetId="6" r:id="rId6"/>
    <sheet name="pag7" sheetId="7" r:id="rId7"/>
    <sheet name="pag8" sheetId="8" r:id="rId8"/>
    <sheet name="pag9" sheetId="9" r:id="rId9"/>
    <sheet name="serial" sheetId="10" state="hidden" r:id="rId10"/>
  </sheets>
  <definedNames>
    <definedName name="serials">serial!$A$1:$A$197</definedName>
    <definedName name="types">serial!$C$1:$C$13</definedName>
  </definedNames>
  <calcPr calcId="145621"/>
</workbook>
</file>

<file path=xl/calcChain.xml><?xml version="1.0" encoding="utf-8"?>
<calcChain xmlns="http://schemas.openxmlformats.org/spreadsheetml/2006/main">
  <c r="O24" i="9" l="1"/>
  <c r="C24" i="9"/>
  <c r="O23" i="9"/>
  <c r="C23" i="9"/>
  <c r="O22" i="9"/>
  <c r="C22" i="9"/>
  <c r="O21" i="9"/>
  <c r="C21" i="9"/>
  <c r="O20" i="9"/>
  <c r="C20" i="9"/>
  <c r="O19" i="9"/>
  <c r="C19" i="9"/>
  <c r="O18" i="9"/>
  <c r="C18" i="9"/>
  <c r="O17" i="9"/>
  <c r="C17" i="9"/>
  <c r="O16" i="9"/>
  <c r="C16" i="9"/>
  <c r="O15" i="9"/>
  <c r="C15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V12" i="9"/>
  <c r="V13" i="9" s="1"/>
  <c r="U12" i="9"/>
  <c r="U13" i="9" s="1"/>
  <c r="T12" i="9"/>
  <c r="T13" i="9" s="1"/>
  <c r="S12" i="9"/>
  <c r="S13" i="9" s="1"/>
  <c r="R12" i="9"/>
  <c r="R13" i="9" s="1"/>
  <c r="Q12" i="9"/>
  <c r="Q13" i="9" s="1"/>
  <c r="O13" i="9" s="1"/>
  <c r="P12" i="9"/>
  <c r="P13" i="9" s="1"/>
  <c r="O12" i="9"/>
  <c r="N12" i="9"/>
  <c r="N13" i="9" s="1"/>
  <c r="M12" i="9"/>
  <c r="M13" i="9" s="1"/>
  <c r="L12" i="9"/>
  <c r="L13" i="9" s="1"/>
  <c r="K12" i="9"/>
  <c r="K13" i="9" s="1"/>
  <c r="J12" i="9"/>
  <c r="J13" i="9" s="1"/>
  <c r="I12" i="9"/>
  <c r="I13" i="9" s="1"/>
  <c r="H12" i="9"/>
  <c r="H13" i="9" s="1"/>
  <c r="G12" i="9"/>
  <c r="G13" i="9" s="1"/>
  <c r="F12" i="9"/>
  <c r="F13" i="9" s="1"/>
  <c r="E12" i="9"/>
  <c r="E13" i="9" s="1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G6" i="9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F6" i="9"/>
  <c r="C28" i="8"/>
  <c r="C27" i="8"/>
  <c r="C26" i="8"/>
  <c r="C25" i="8"/>
  <c r="C24" i="8"/>
  <c r="C23" i="8"/>
  <c r="C22" i="8"/>
  <c r="C21" i="8"/>
  <c r="C20" i="8"/>
  <c r="C19" i="8"/>
  <c r="L18" i="8"/>
  <c r="K18" i="8"/>
  <c r="J18" i="8"/>
  <c r="I18" i="8"/>
  <c r="H18" i="8"/>
  <c r="G18" i="8"/>
  <c r="F18" i="8"/>
  <c r="E18" i="8"/>
  <c r="L16" i="8"/>
  <c r="L17" i="8" s="1"/>
  <c r="K16" i="8"/>
  <c r="K17" i="8" s="1"/>
  <c r="J16" i="8"/>
  <c r="J17" i="8" s="1"/>
  <c r="I16" i="8"/>
  <c r="I17" i="8" s="1"/>
  <c r="H16" i="8"/>
  <c r="H17" i="8" s="1"/>
  <c r="G16" i="8"/>
  <c r="G17" i="8" s="1"/>
  <c r="F16" i="8"/>
  <c r="F17" i="8" s="1"/>
  <c r="E16" i="8"/>
  <c r="E17" i="8" s="1"/>
  <c r="L15" i="8"/>
  <c r="K15" i="8"/>
  <c r="J15" i="8"/>
  <c r="I15" i="8"/>
  <c r="H15" i="8"/>
  <c r="G15" i="8"/>
  <c r="F15" i="8"/>
  <c r="E15" i="8"/>
  <c r="L12" i="8"/>
  <c r="K12" i="8"/>
  <c r="J12" i="8"/>
  <c r="I12" i="8"/>
  <c r="H12" i="8"/>
  <c r="G12" i="8"/>
  <c r="F12" i="8"/>
  <c r="E12" i="8"/>
  <c r="F10" i="8"/>
  <c r="G10" i="8" s="1"/>
  <c r="H10" i="8" s="1"/>
  <c r="I10" i="8" s="1"/>
  <c r="J10" i="8" s="1"/>
  <c r="K10" i="8" s="1"/>
  <c r="L10" i="8" s="1"/>
  <c r="C25" i="7"/>
  <c r="C24" i="7"/>
  <c r="C23" i="7"/>
  <c r="C22" i="7"/>
  <c r="C21" i="7"/>
  <c r="C20" i="7"/>
  <c r="C19" i="7"/>
  <c r="C18" i="7"/>
  <c r="C17" i="7"/>
  <c r="C16" i="7"/>
  <c r="M15" i="7"/>
  <c r="L15" i="7"/>
  <c r="K15" i="7"/>
  <c r="J15" i="7"/>
  <c r="I15" i="7"/>
  <c r="H15" i="7"/>
  <c r="G15" i="7"/>
  <c r="F15" i="7"/>
  <c r="E15" i="7"/>
  <c r="M14" i="7"/>
  <c r="K14" i="7"/>
  <c r="I14" i="7"/>
  <c r="G14" i="7"/>
  <c r="E14" i="7"/>
  <c r="M13" i="7"/>
  <c r="L13" i="7"/>
  <c r="L14" i="7" s="1"/>
  <c r="K13" i="7"/>
  <c r="J13" i="7"/>
  <c r="J14" i="7" s="1"/>
  <c r="I13" i="7"/>
  <c r="H13" i="7"/>
  <c r="H14" i="7" s="1"/>
  <c r="G13" i="7"/>
  <c r="F13" i="7"/>
  <c r="F14" i="7" s="1"/>
  <c r="E13" i="7"/>
  <c r="M12" i="7"/>
  <c r="L12" i="7"/>
  <c r="K12" i="7"/>
  <c r="J12" i="7"/>
  <c r="I12" i="7"/>
  <c r="H12" i="7"/>
  <c r="G12" i="7"/>
  <c r="F12" i="7"/>
  <c r="E12" i="7"/>
  <c r="M9" i="7"/>
  <c r="L9" i="7"/>
  <c r="K9" i="7"/>
  <c r="J9" i="7"/>
  <c r="I9" i="7"/>
  <c r="H9" i="7"/>
  <c r="G9" i="7"/>
  <c r="F9" i="7"/>
  <c r="E9" i="7"/>
  <c r="C24" i="6"/>
  <c r="C23" i="6"/>
  <c r="C22" i="6"/>
  <c r="C21" i="6"/>
  <c r="C20" i="6"/>
  <c r="C19" i="6"/>
  <c r="C18" i="6"/>
  <c r="C17" i="6"/>
  <c r="C16" i="6"/>
  <c r="C15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P13" i="6"/>
  <c r="N13" i="6"/>
  <c r="L13" i="6"/>
  <c r="J13" i="6"/>
  <c r="H13" i="6"/>
  <c r="F13" i="6"/>
  <c r="Q12" i="6"/>
  <c r="Q13" i="6" s="1"/>
  <c r="P12" i="6"/>
  <c r="O12" i="6"/>
  <c r="O13" i="6" s="1"/>
  <c r="N12" i="6"/>
  <c r="M12" i="6"/>
  <c r="M13" i="6" s="1"/>
  <c r="L12" i="6"/>
  <c r="K12" i="6"/>
  <c r="K13" i="6" s="1"/>
  <c r="J12" i="6"/>
  <c r="I12" i="6"/>
  <c r="I13" i="6" s="1"/>
  <c r="H12" i="6"/>
  <c r="G12" i="6"/>
  <c r="G13" i="6" s="1"/>
  <c r="F12" i="6"/>
  <c r="E12" i="6"/>
  <c r="E13" i="6" s="1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Q8" i="6"/>
  <c r="P8" i="6"/>
  <c r="O8" i="6"/>
  <c r="N8" i="6"/>
  <c r="M8" i="6"/>
  <c r="L8" i="6"/>
  <c r="K8" i="6"/>
  <c r="J8" i="6"/>
  <c r="I8" i="6"/>
  <c r="H8" i="6"/>
  <c r="G8" i="6"/>
  <c r="F8" i="6"/>
  <c r="E8" i="6"/>
  <c r="C24" i="5"/>
  <c r="C23" i="5"/>
  <c r="C22" i="5"/>
  <c r="C21" i="5"/>
  <c r="C20" i="5"/>
  <c r="C19" i="5"/>
  <c r="C18" i="5"/>
  <c r="C17" i="5"/>
  <c r="C16" i="5"/>
  <c r="C15" i="5"/>
  <c r="O14" i="5"/>
  <c r="N14" i="5"/>
  <c r="M14" i="5"/>
  <c r="L14" i="5"/>
  <c r="K14" i="5"/>
  <c r="J14" i="5"/>
  <c r="I14" i="5"/>
  <c r="H14" i="5"/>
  <c r="G14" i="5"/>
  <c r="F14" i="5"/>
  <c r="E14" i="5"/>
  <c r="O13" i="5"/>
  <c r="M13" i="5"/>
  <c r="K13" i="5"/>
  <c r="I13" i="5"/>
  <c r="G13" i="5"/>
  <c r="E13" i="5"/>
  <c r="O12" i="5"/>
  <c r="N12" i="5"/>
  <c r="N13" i="5" s="1"/>
  <c r="M12" i="5"/>
  <c r="L12" i="5"/>
  <c r="L13" i="5" s="1"/>
  <c r="K12" i="5"/>
  <c r="J12" i="5"/>
  <c r="J13" i="5" s="1"/>
  <c r="I12" i="5"/>
  <c r="H12" i="5"/>
  <c r="H13" i="5" s="1"/>
  <c r="G12" i="5"/>
  <c r="F12" i="5"/>
  <c r="F13" i="5" s="1"/>
  <c r="E12" i="5"/>
  <c r="O11" i="5"/>
  <c r="N11" i="5"/>
  <c r="M11" i="5"/>
  <c r="L11" i="5"/>
  <c r="K11" i="5"/>
  <c r="J11" i="5"/>
  <c r="I11" i="5"/>
  <c r="H11" i="5"/>
  <c r="G11" i="5"/>
  <c r="F11" i="5"/>
  <c r="E11" i="5"/>
  <c r="O8" i="5"/>
  <c r="N8" i="5"/>
  <c r="M8" i="5"/>
  <c r="L8" i="5"/>
  <c r="K8" i="5"/>
  <c r="J8" i="5"/>
  <c r="I8" i="5"/>
  <c r="H8" i="5"/>
  <c r="G8" i="5"/>
  <c r="F8" i="5"/>
  <c r="E8" i="5"/>
  <c r="N25" i="4"/>
  <c r="C25" i="4"/>
  <c r="N24" i="4"/>
  <c r="C24" i="4"/>
  <c r="N23" i="4"/>
  <c r="C23" i="4"/>
  <c r="N22" i="4"/>
  <c r="C22" i="4"/>
  <c r="N21" i="4"/>
  <c r="C21" i="4"/>
  <c r="N20" i="4"/>
  <c r="C20" i="4"/>
  <c r="N19" i="4"/>
  <c r="C19" i="4"/>
  <c r="N18" i="4"/>
  <c r="C18" i="4"/>
  <c r="N17" i="4"/>
  <c r="C17" i="4"/>
  <c r="N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P13" i="4"/>
  <c r="P14" i="4" s="1"/>
  <c r="O13" i="4"/>
  <c r="O14" i="4" s="1"/>
  <c r="N13" i="4"/>
  <c r="N14" i="4" s="1"/>
  <c r="M13" i="4"/>
  <c r="M14" i="4" s="1"/>
  <c r="L13" i="4"/>
  <c r="L14" i="4" s="1"/>
  <c r="K13" i="4"/>
  <c r="K14" i="4" s="1"/>
  <c r="J13" i="4"/>
  <c r="J14" i="4" s="1"/>
  <c r="I13" i="4"/>
  <c r="I14" i="4" s="1"/>
  <c r="H13" i="4"/>
  <c r="H14" i="4" s="1"/>
  <c r="G13" i="4"/>
  <c r="G14" i="4" s="1"/>
  <c r="F13" i="4"/>
  <c r="F14" i="4" s="1"/>
  <c r="E13" i="4"/>
  <c r="E14" i="4" s="1"/>
  <c r="P12" i="4"/>
  <c r="O12" i="4"/>
  <c r="N12" i="4"/>
  <c r="M12" i="4"/>
  <c r="L12" i="4"/>
  <c r="K12" i="4"/>
  <c r="J12" i="4"/>
  <c r="I12" i="4"/>
  <c r="H12" i="4"/>
  <c r="G12" i="4"/>
  <c r="F12" i="4"/>
  <c r="E12" i="4"/>
  <c r="P9" i="4"/>
  <c r="O9" i="4"/>
  <c r="N9" i="4"/>
  <c r="M9" i="4"/>
  <c r="L9" i="4"/>
  <c r="K9" i="4"/>
  <c r="J9" i="4"/>
  <c r="I9" i="4"/>
  <c r="H9" i="4"/>
  <c r="G9" i="4"/>
  <c r="F9" i="4"/>
  <c r="E9" i="4"/>
  <c r="N24" i="3"/>
  <c r="C24" i="3"/>
  <c r="N23" i="3"/>
  <c r="C23" i="3"/>
  <c r="N22" i="3"/>
  <c r="C22" i="3"/>
  <c r="N21" i="3"/>
  <c r="C21" i="3"/>
  <c r="N20" i="3"/>
  <c r="C20" i="3"/>
  <c r="N19" i="3"/>
  <c r="C19" i="3"/>
  <c r="N18" i="3"/>
  <c r="C18" i="3"/>
  <c r="N17" i="3"/>
  <c r="C17" i="3"/>
  <c r="N16" i="3"/>
  <c r="C16" i="3"/>
  <c r="N15" i="3"/>
  <c r="C15" i="3"/>
  <c r="P14" i="3"/>
  <c r="O14" i="3"/>
  <c r="N14" i="3"/>
  <c r="M14" i="3"/>
  <c r="L14" i="3"/>
  <c r="K14" i="3"/>
  <c r="J14" i="3"/>
  <c r="I14" i="3"/>
  <c r="H14" i="3"/>
  <c r="G14" i="3"/>
  <c r="F14" i="3"/>
  <c r="E14" i="3"/>
  <c r="P12" i="3"/>
  <c r="P13" i="3" s="1"/>
  <c r="O12" i="3"/>
  <c r="O13" i="3" s="1"/>
  <c r="N12" i="3"/>
  <c r="N13" i="3" s="1"/>
  <c r="M12" i="3"/>
  <c r="M13" i="3" s="1"/>
  <c r="L12" i="3"/>
  <c r="L13" i="3" s="1"/>
  <c r="K12" i="3"/>
  <c r="K13" i="3" s="1"/>
  <c r="J12" i="3"/>
  <c r="J13" i="3" s="1"/>
  <c r="I12" i="3"/>
  <c r="I13" i="3" s="1"/>
  <c r="H12" i="3"/>
  <c r="H13" i="3" s="1"/>
  <c r="G12" i="3"/>
  <c r="G13" i="3" s="1"/>
  <c r="F12" i="3"/>
  <c r="F13" i="3" s="1"/>
  <c r="E12" i="3"/>
  <c r="E13" i="3" s="1"/>
  <c r="P11" i="3"/>
  <c r="O11" i="3"/>
  <c r="N11" i="3"/>
  <c r="M11" i="3"/>
  <c r="L11" i="3"/>
  <c r="K11" i="3"/>
  <c r="J11" i="3"/>
  <c r="I11" i="3"/>
  <c r="H11" i="3"/>
  <c r="G11" i="3"/>
  <c r="F11" i="3"/>
  <c r="E11" i="3"/>
  <c r="P8" i="3"/>
  <c r="O8" i="3"/>
  <c r="N8" i="3"/>
  <c r="M8" i="3"/>
  <c r="L8" i="3"/>
  <c r="K8" i="3"/>
  <c r="J8" i="3"/>
  <c r="I8" i="3"/>
  <c r="H8" i="3"/>
  <c r="G8" i="3"/>
  <c r="F8" i="3"/>
  <c r="E8" i="3"/>
  <c r="N24" i="2"/>
  <c r="C24" i="2"/>
  <c r="N23" i="2"/>
  <c r="C23" i="2"/>
  <c r="N22" i="2"/>
  <c r="C22" i="2"/>
  <c r="N21" i="2"/>
  <c r="C21" i="2"/>
  <c r="N20" i="2"/>
  <c r="C20" i="2"/>
  <c r="N19" i="2"/>
  <c r="C19" i="2"/>
  <c r="N18" i="2"/>
  <c r="C18" i="2"/>
  <c r="N17" i="2"/>
  <c r="C17" i="2"/>
  <c r="N16" i="2"/>
  <c r="C16" i="2"/>
  <c r="N15" i="2"/>
  <c r="C15" i="2"/>
  <c r="P14" i="2"/>
  <c r="O14" i="2"/>
  <c r="N14" i="2"/>
  <c r="M14" i="2"/>
  <c r="L14" i="2"/>
  <c r="K14" i="2"/>
  <c r="J14" i="2"/>
  <c r="I14" i="2"/>
  <c r="H14" i="2"/>
  <c r="G14" i="2"/>
  <c r="F14" i="2"/>
  <c r="E14" i="2"/>
  <c r="P12" i="2"/>
  <c r="P13" i="2" s="1"/>
  <c r="O12" i="2"/>
  <c r="O13" i="2" s="1"/>
  <c r="N12" i="2"/>
  <c r="N13" i="2" s="1"/>
  <c r="M12" i="2"/>
  <c r="M13" i="2" s="1"/>
  <c r="L12" i="2"/>
  <c r="L13" i="2" s="1"/>
  <c r="K12" i="2"/>
  <c r="K13" i="2" s="1"/>
  <c r="J12" i="2"/>
  <c r="J13" i="2" s="1"/>
  <c r="I12" i="2"/>
  <c r="I13" i="2" s="1"/>
  <c r="H12" i="2"/>
  <c r="H13" i="2" s="1"/>
  <c r="G12" i="2"/>
  <c r="G13" i="2" s="1"/>
  <c r="F12" i="2"/>
  <c r="F13" i="2" s="1"/>
  <c r="E12" i="2"/>
  <c r="E13" i="2" s="1"/>
  <c r="P11" i="2"/>
  <c r="O11" i="2"/>
  <c r="N11" i="2"/>
  <c r="M11" i="2"/>
  <c r="L11" i="2"/>
  <c r="K11" i="2"/>
  <c r="J11" i="2"/>
  <c r="I11" i="2"/>
  <c r="H11" i="2"/>
  <c r="G11" i="2"/>
  <c r="F11" i="2"/>
  <c r="E11" i="2"/>
  <c r="P8" i="2"/>
  <c r="O8" i="2"/>
  <c r="N8" i="2"/>
  <c r="M8" i="2"/>
  <c r="L8" i="2"/>
  <c r="K8" i="2"/>
  <c r="J8" i="2"/>
  <c r="I8" i="2"/>
  <c r="H8" i="2"/>
  <c r="G8" i="2"/>
  <c r="F8" i="2"/>
  <c r="E8" i="2"/>
  <c r="C32" i="1"/>
  <c r="C31" i="1"/>
  <c r="C30" i="1"/>
  <c r="C29" i="1"/>
  <c r="C28" i="1"/>
  <c r="C27" i="1"/>
  <c r="C26" i="1"/>
  <c r="C25" i="1"/>
  <c r="C24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R21" i="1"/>
  <c r="P21" i="1"/>
  <c r="N21" i="1"/>
  <c r="L21" i="1"/>
  <c r="J21" i="1"/>
  <c r="H21" i="1"/>
  <c r="F21" i="1"/>
  <c r="S20" i="1"/>
  <c r="S21" i="1" s="1"/>
  <c r="R20" i="1"/>
  <c r="Q20" i="1"/>
  <c r="Q21" i="1" s="1"/>
  <c r="P20" i="1"/>
  <c r="O20" i="1"/>
  <c r="O21" i="1" s="1"/>
  <c r="N20" i="1"/>
  <c r="M20" i="1"/>
  <c r="M21" i="1" s="1"/>
  <c r="L20" i="1"/>
  <c r="K20" i="1"/>
  <c r="K21" i="1" s="1"/>
  <c r="J20" i="1"/>
  <c r="I20" i="1"/>
  <c r="I21" i="1" s="1"/>
  <c r="H20" i="1"/>
  <c r="G20" i="1"/>
  <c r="G21" i="1" s="1"/>
  <c r="F20" i="1"/>
  <c r="E20" i="1"/>
  <c r="E21" i="1" s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</calcChain>
</file>

<file path=xl/comments1.xml><?xml version="1.0" encoding="utf-8"?>
<comments xmlns="http://schemas.openxmlformats.org/spreadsheetml/2006/main">
  <authors>
    <author>mei</author>
    <author>Eugeniu Munteanu</author>
  </authors>
  <commentList>
    <comment ref="E16" authorId="0">
      <text>
        <r>
          <rPr>
            <b/>
            <sz val="9"/>
            <color rgb="FF000000"/>
            <rFont val="Tahoma"/>
            <family val="2"/>
            <charset val="204"/>
          </rPr>
          <t>count</t>
        </r>
      </text>
    </comment>
    <comment ref="F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1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33" authorId="1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S33" authorId="1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2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P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3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P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4.xml><?xml version="1.0" encoding="utf-8"?>
<comments xmlns="http://schemas.openxmlformats.org/spreadsheetml/2006/main">
  <authors>
    <author>mei</author>
  </authors>
  <commentList>
    <comment ref="E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5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P25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5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O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6.xml><?xml version="1.0" encoding="utf-8"?>
<comments xmlns="http://schemas.openxmlformats.org/spreadsheetml/2006/main">
  <authors>
    <author>mei</author>
    <author>Eugeniu Munteanu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5" authorId="1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Q25" authorId="1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7.xml><?xml version="1.0" encoding="utf-8"?>
<comments xmlns="http://schemas.openxmlformats.org/spreadsheetml/2006/main">
  <authors>
    <author>mei</author>
  </authors>
  <commentList>
    <comment ref="E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5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M25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>mei</author>
  </authors>
  <commentList>
    <comment ref="E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8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L28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9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T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U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V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8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V28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sharedStrings.xml><?xml version="1.0" encoding="utf-8"?>
<sst xmlns="http://schemas.openxmlformats.org/spreadsheetml/2006/main" count="914" uniqueCount="368">
  <si>
    <r>
      <rPr>
        <b/>
        <sz val="12"/>
        <color rgb="FF000000"/>
        <rFont val="Times New Roman"/>
        <family val="1"/>
        <charset val="204"/>
      </rPr>
      <t>Destinația</t>
    </r>
    <r>
      <rPr>
        <sz val="12"/>
        <color rgb="FF000000"/>
        <rFont val="Times New Roman"/>
        <family val="1"/>
        <charset val="204"/>
      </rPr>
      <t>: Ministerul Culturii al Republicii Moldova, Biblioteca Națională a Republicii Moldova</t>
    </r>
  </si>
  <si>
    <r>
      <rPr>
        <b/>
        <sz val="12"/>
        <color rgb="FF000000"/>
        <rFont val="Times New Roman"/>
        <family val="1"/>
        <charset val="204"/>
      </rPr>
      <t>Prezintă:</t>
    </r>
    <r>
      <rPr>
        <sz val="12"/>
        <color rgb="FF000000"/>
        <rFont val="Times New Roman"/>
        <family val="1"/>
        <charset val="204"/>
      </rPr>
      <t xml:space="preserve"> Secția, direcția cultură (raională, municipală, UTAG) </t>
    </r>
  </si>
  <si>
    <t>__________________________________</t>
  </si>
  <si>
    <t>RAPORT STATISTIC CENTRALIZATOR</t>
  </si>
  <si>
    <t xml:space="preserve">                              privind activitatea bibliotecilor publice în anul 2016</t>
  </si>
  <si>
    <t>TIPURI DE BIBLIOTECI</t>
  </si>
  <si>
    <t>I. DATE GENERALE</t>
  </si>
  <si>
    <t>Repartizarea bibliotecilor conform mărimii colecţiilor (după numărul de volume)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</si>
  <si>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</si>
  <si>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</si>
  <si>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</si>
  <si>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</si>
  <si>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Categoria I până la 2000 volume</t>
  </si>
  <si>
    <t>Categoria 2 de la 2001 până la 5000 volume</t>
  </si>
  <si>
    <t>Categoria 3 de la 5001 până la 10000 volume</t>
  </si>
  <si>
    <t>Categoria 4 de la 10001 până la 100000 volume</t>
  </si>
  <si>
    <t>Categoria 5 de la 100001 până la 500000 volume</t>
  </si>
  <si>
    <t>Categoria 6 de la 500001 până la 1 milion volume</t>
  </si>
  <si>
    <t>Categoria 7 mai mult de 1 milion volume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</si>
  <si>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</si>
  <si>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</si>
  <si>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</si>
  <si>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</si>
  <si>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</si>
  <si>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</si>
  <si>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</si>
  <si>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</si>
  <si>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</si>
  <si>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</si>
  <si>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Numele intrebarii</t>
  </si>
  <si>
    <t>1-2)Localul bibliotecii este special ?</t>
  </si>
  <si>
    <t>1-3)Localul bibliotecii este reamenajat?</t>
  </si>
  <si>
    <t>1-4)Localul bibliotecii este propriu?</t>
  </si>
  <si>
    <t>1-5)Localul bibliotecii este arendat?</t>
  </si>
  <si>
    <t>1-7)Necesită  reparaţii   capitale (1)</t>
  </si>
  <si>
    <t>1-8)Avariată (2)</t>
  </si>
  <si>
    <t>1-9)Suprafaţa totală a localului bibliotecii (m. p.) [Se introduce un număr întreg]</t>
  </si>
  <si>
    <t>2-48)Existent la sfîrşitul anului</t>
  </si>
  <si>
    <t>Nr.de serie a intrebarii</t>
  </si>
  <si>
    <t>Valoarea minima</t>
  </si>
  <si>
    <t>Valoarea maxima</t>
  </si>
  <si>
    <t>01. Biblioteci şi filiale din sistemul Ministerului Culturii 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</si>
  <si>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</si>
  <si>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</si>
  <si>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</si>
  <si>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</si>
  <si>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</si>
  <si>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</si>
  <si>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</si>
  <si>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</si>
  <si>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</si>
  <si>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</si>
  <si>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</si>
  <si>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</si>
  <si>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</si>
  <si>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</si>
  <si>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</si>
  <si>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</si>
  <si>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</si>
  <si>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</si>
  <si>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</si>
  <si>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</si>
  <si>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</si>
  <si>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</si>
  <si>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</si>
  <si>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</si>
  <si>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</si>
  <si>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</si>
  <si>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</si>
  <si>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</si>
  <si>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</si>
  <si>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</si>
  <si>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</si>
  <si>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>II . COLECŢII</t>
  </si>
  <si>
    <t>Achiziţii în cursul anului</t>
  </si>
  <si>
    <t>Cărţi, publicaţii seriale (legate) total</t>
  </si>
  <si>
    <t>din ele publicații seriale(reviste, anuare, ziare)</t>
  </si>
  <si>
    <t>Documente de muzică tipărită</t>
  </si>
  <si>
    <t>Manuscrise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</si>
  <si>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</si>
  <si>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</si>
  <si>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</si>
  <si>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</si>
  <si>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</si>
  <si>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</si>
  <si>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de stat</t>
  </si>
  <si>
    <t>inclusiv în grafie latină</t>
  </si>
  <si>
    <t>u/m</t>
  </si>
  <si>
    <t>u./m.</t>
  </si>
  <si>
    <t>u/m.</t>
  </si>
  <si>
    <t>B</t>
  </si>
  <si>
    <t>2-2)Achiziţii în cursul anului</t>
  </si>
  <si>
    <t>2-10)Achiziţii în cursul anului</t>
  </si>
  <si>
    <t>2-18)Achiziţii în cursul anului</t>
  </si>
  <si>
    <t>2-22)Achiziţii în cursul anului</t>
  </si>
  <si>
    <t>2-26)Achiziţii în cursul anului</t>
  </si>
  <si>
    <t>2-30)Achiziţii în cursul anului</t>
  </si>
  <si>
    <t>2-34)Achiziţii în cursul anului</t>
  </si>
  <si>
    <t>2-38)Achiziţii în cursul anului</t>
  </si>
  <si>
    <t>2-42)Achiziţii în cursul anului</t>
  </si>
  <si>
    <t>2-50)Achiziţii în cursul anului</t>
  </si>
  <si>
    <t>2-54)Achiziţii în cursul anului</t>
  </si>
  <si>
    <t>II. COLECŢII</t>
  </si>
  <si>
    <t>Eliminări în cursul anului</t>
  </si>
  <si>
    <t>C</t>
  </si>
  <si>
    <t>2-3)Eliminări</t>
  </si>
  <si>
    <t>2-11)Eliminări în cursul anului</t>
  </si>
  <si>
    <t>2-19)Eliminări în cursul anului</t>
  </si>
  <si>
    <t>2-23)Eliminări</t>
  </si>
  <si>
    <t>2-27)Eliminări</t>
  </si>
  <si>
    <t>2-31)Eliminări</t>
  </si>
  <si>
    <t>2-35)Eliminări</t>
  </si>
  <si>
    <t>2-39)Eliminări</t>
  </si>
  <si>
    <t>2-43)Eliminări</t>
  </si>
  <si>
    <t>2-51)Eliminări</t>
  </si>
  <si>
    <t>2-55)Eliminări în cursul anului</t>
  </si>
  <si>
    <t xml:space="preserve">II. COLECȚII </t>
  </si>
  <si>
    <t>Existent la sfârşitul anului</t>
  </si>
  <si>
    <t>Cărți și publicații seriale (legate) total</t>
  </si>
  <si>
    <t>D</t>
  </si>
  <si>
    <t>2-4)Existent la sfîrşitul anului</t>
  </si>
  <si>
    <t>2-12)Existent la sfîrşitul anului</t>
  </si>
  <si>
    <t>2-20)Existent la sfîrşitul anului</t>
  </si>
  <si>
    <t>2-24)Existent la sfîrşitul anului</t>
  </si>
  <si>
    <t>2-28)Existent la sfîrşitul anului</t>
  </si>
  <si>
    <t>2-32)Existent la sfîrşitul anului</t>
  </si>
  <si>
    <t>2-36)Existent la sfîrşitul anului</t>
  </si>
  <si>
    <t>2-40)Existent la sfîrşitul anului</t>
  </si>
  <si>
    <t>2-44)Existent la sfîrşitul anului</t>
  </si>
  <si>
    <t>2-52)Existent la sfîrşitul anului</t>
  </si>
  <si>
    <t>2-56)Existent la sfîrşitul anului</t>
  </si>
  <si>
    <t>III. RESURSE ELECTRONICE (în rețea)</t>
  </si>
  <si>
    <t>IV.  PUBLICAȚII SERIALE CURENTE</t>
  </si>
  <si>
    <t xml:space="preserve"> Total baze de date</t>
  </si>
  <si>
    <t xml:space="preserve">Din care create de bibliotecă </t>
  </si>
  <si>
    <t>Documente digitale</t>
  </si>
  <si>
    <t xml:space="preserve">din care documente create în formă digitală sau digitizate de bibliotecă </t>
  </si>
  <si>
    <t>Publicații electronice seriale</t>
  </si>
  <si>
    <t>Din care create în formă digitală sau digitizate de bibliotecă</t>
  </si>
  <si>
    <t>Nr. de titluri de reviste curente</t>
  </si>
  <si>
    <t>Nr. de titluri de ziare curente</t>
  </si>
  <si>
    <t xml:space="preserve">Total abonamente </t>
  </si>
  <si>
    <t>titl.</t>
  </si>
  <si>
    <t>E</t>
  </si>
  <si>
    <t>3-4)Existent la sfîrşitul anului</t>
  </si>
  <si>
    <t>3-8)Existent la sfîrşitul anului</t>
  </si>
  <si>
    <t>3-12)Existent la sfîrşitul anului</t>
  </si>
  <si>
    <t>3-16)Existent la sfîrşitul anului</t>
  </si>
  <si>
    <t>3-20)Existent la sfîrşitul anului</t>
  </si>
  <si>
    <t>3-24)Existent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</si>
  <si>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</si>
  <si>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</si>
  <si>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</si>
  <si>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</si>
  <si>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</si>
  <si>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V.  SERVICII DE BIBLIOTECĂ ȘI UTILIZAREA LOR</t>
  </si>
  <si>
    <t>a)  Utilizarea bibliotecii</t>
  </si>
  <si>
    <t>Nr. de utilizatori activi</t>
  </si>
  <si>
    <t xml:space="preserve">Nr. de vizitatori pe website-ul bibliotecii </t>
  </si>
  <si>
    <t>Nr. de  vizitatori pe blogul bibliotecii</t>
  </si>
  <si>
    <t>Nr. de intrări</t>
  </si>
  <si>
    <t>Nr. de vizite virtuale pe website-ul bibliotecii</t>
  </si>
  <si>
    <t>Nr. de vizite virtuale pe blogul bibliotecii</t>
  </si>
  <si>
    <t>Nr. de împrumuturi</t>
  </si>
  <si>
    <t>Nr. de furnizări de documente electronice (printr-un mediu)</t>
  </si>
  <si>
    <t>Din care copii până la 16 ani</t>
  </si>
  <si>
    <t>în limba de stat</t>
  </si>
  <si>
    <t>din care copii până la 16 ani</t>
  </si>
  <si>
    <t>F</t>
  </si>
  <si>
    <t>5-2)Total</t>
  </si>
  <si>
    <t>5-3)Din care copii pînă la 16 ani</t>
  </si>
  <si>
    <t>5-5)Numărul de vizitatori pe website-ul bibliotecii</t>
  </si>
  <si>
    <t>5-6)Numărul de vizitatori pe blogul bibliotecii</t>
  </si>
  <si>
    <t>5-8)Numărul de intrări</t>
  </si>
  <si>
    <t>5-9)Din care copii pînă la 16 ani</t>
  </si>
  <si>
    <t>5-11)Numărul de vizite virtuale pe website-ul bibliotecii</t>
  </si>
  <si>
    <t>5-12)Numărul de vizite virtuale pe blogul bibliotecii</t>
  </si>
  <si>
    <t>5-14)Total de împrumuturi</t>
  </si>
  <si>
    <t>5-16)din care în limba de stat [Nr. rînd. 300]</t>
  </si>
  <si>
    <t>5-15)Din care copii pînă la 16 ani [Din totalul de împrumuturi]</t>
  </si>
  <si>
    <t>5-17)Din care copii până la 16 ani [în limba de stat]</t>
  </si>
  <si>
    <t>5-18)Total furnizări de documente electronice  (printr-un mediu)</t>
  </si>
  <si>
    <t xml:space="preserve"> V.  SERVICII DE BIBLIOTECĂ ȘI UTILIZAREA LOR</t>
  </si>
  <si>
    <t>b) Facilităţi şi servicii</t>
  </si>
  <si>
    <t xml:space="preserve">Nr. de biblioteci, care deţin computere </t>
  </si>
  <si>
    <t xml:space="preserve">Nr. de biblioteci, care sunt conectate la Internet </t>
  </si>
  <si>
    <t>Nr. de biblioteci care dispun  de web-site</t>
  </si>
  <si>
    <t>Nr.  de biblioteci care dispun de catalog online</t>
  </si>
  <si>
    <t>Nr.  de bloguri</t>
  </si>
  <si>
    <t>Nr. de calculatoare</t>
  </si>
  <si>
    <t>Nr. de calculatoare pentru utilizatori</t>
  </si>
  <si>
    <t xml:space="preserve">din care conectate la Internet </t>
  </si>
  <si>
    <t>din care conectate la internet</t>
  </si>
  <si>
    <t>G</t>
  </si>
  <si>
    <t>6-2)Total stații de lucru (calculatoare)</t>
  </si>
  <si>
    <t>6-3)din care conectate la internet</t>
  </si>
  <si>
    <t>6-15)Existenţa website-ului bibliotecii</t>
  </si>
  <si>
    <t>6-14)Existența catalogului on-line</t>
  </si>
  <si>
    <t>6-16)Numărul de bloguri ale bibliotecii</t>
  </si>
  <si>
    <t>6-5)Total stații de lucru (calculatoare) pentru acces public</t>
  </si>
  <si>
    <t>6-6)din care conectate la internet</t>
  </si>
  <si>
    <r>
      <t xml:space="preserve">                                                                                       </t>
    </r>
    <r>
      <rPr>
        <b/>
        <sz val="10"/>
        <color rgb="FF000000"/>
        <rFont val="Arial"/>
        <family val="2"/>
        <charset val="204"/>
      </rPr>
      <t xml:space="preserve"> c) Faciltăți și servicii</t>
    </r>
  </si>
  <si>
    <t>Nr. de imprimante disponibile pentru acces public</t>
  </si>
  <si>
    <t>Nr. de scanere disponibile pentru acces public</t>
  </si>
  <si>
    <t>Nr.de fotocopiatoare</t>
  </si>
  <si>
    <t xml:space="preserve">Nr. de imprimante multifuncționale disponibile pentru acces public </t>
  </si>
  <si>
    <t xml:space="preserve">Nr. dispozitivelor de citire a cărților electronice </t>
  </si>
  <si>
    <t>Nr. de activități (culturale, educaționale, științifice)</t>
  </si>
  <si>
    <t xml:space="preserve">din care  număr de expoziții </t>
  </si>
  <si>
    <t>Nr. de locuri destinate utilizatorului</t>
  </si>
  <si>
    <t>6-9)Numărul de imprimante disponibile pentru acces public</t>
  </si>
  <si>
    <t>6-10)Numărul de scanere disponibile pentru acces public</t>
  </si>
  <si>
    <t>6-11)Numărul de fotocopiatoare disponibile pentru acces public</t>
  </si>
  <si>
    <t>6-12)Numărul de imprimante multifuncționale (printer/ scaner/ copiator) disponibile pentru acces public</t>
  </si>
  <si>
    <t>6-13)Numărul dispozitivelor de citire a cărților electronice (eBook reader) disponibile pentru acces public</t>
  </si>
  <si>
    <t>6-19)Numărul de activități (culturale, educaționale, științifice ș.a.)</t>
  </si>
  <si>
    <t>6-22)din care numărul de expoziții</t>
  </si>
  <si>
    <t>6-17)Numărul de locuri destinate utilizatorilor</t>
  </si>
  <si>
    <t>VI.   ÎMPRUMUTUL INTERBIBLIOTECAR</t>
  </si>
  <si>
    <t>VII. PERSONALUL</t>
  </si>
  <si>
    <t>Biblioteci din ţară</t>
  </si>
  <si>
    <t>Biblioteci din străinătate</t>
  </si>
  <si>
    <t>în echivalent norme întregi</t>
  </si>
  <si>
    <t>Personal profesional de bibliotecă și personal specializat calificat</t>
  </si>
  <si>
    <t xml:space="preserve">Personal care deține categorie de calificare  </t>
  </si>
  <si>
    <t>Informaticieni (ingineri, programatori, administratori)</t>
  </si>
  <si>
    <t>Numărul total de cereri primite</t>
  </si>
  <si>
    <t>Numărul de împrumuturi furnizate</t>
  </si>
  <si>
    <t>Numărul total de cereri adresate altor biblioteci</t>
  </si>
  <si>
    <t>Numărul de împrumuturi primite</t>
  </si>
  <si>
    <t>Numărul de împrumuturi acordate</t>
  </si>
  <si>
    <t>Nr. de împrumut. acordate de către alte biblioteci</t>
  </si>
  <si>
    <t>Cu studii superioare</t>
  </si>
  <si>
    <t>Cu studii  medii</t>
  </si>
  <si>
    <t>inclusiv personal profesional</t>
  </si>
  <si>
    <t>I</t>
  </si>
  <si>
    <t>7-2)Biblioteci din ţară</t>
  </si>
  <si>
    <t>7-5)Biblioteci din ţară</t>
  </si>
  <si>
    <t>7-8)Biblioteci din ţară</t>
  </si>
  <si>
    <t>7-11)Biblioteci din ţară</t>
  </si>
  <si>
    <t>7-3)Biblioteci din alte ţări</t>
  </si>
  <si>
    <t>7-6)Biblioteci din alte ţări</t>
  </si>
  <si>
    <t>7-9)Biblioteci din alte ţări</t>
  </si>
  <si>
    <t>7-12)Biblioteci din alte ţări</t>
  </si>
  <si>
    <t>8-2)Personalul: total (numărul)</t>
  </si>
  <si>
    <t>8-3)Personalul: în echivalent norme întregi</t>
  </si>
  <si>
    <t>8-5)Din numărul personalului: bibliotecari - total</t>
  </si>
  <si>
    <t>8-6)Din numărul personalului: bibliotecari - în echivalent norme întregi</t>
  </si>
  <si>
    <t>8-8)Din numărul personalului: cu studii superioare - total</t>
  </si>
  <si>
    <t>8-9)Din numărul personalului: cu studii superioare, inclusiv personal profesional</t>
  </si>
  <si>
    <t>8-11)Din numărul personalului: cu studii medii- total</t>
  </si>
  <si>
    <t>8-12)Din numărul personalului: cu studii medii de specialitate</t>
  </si>
  <si>
    <t>8-13)Personal care deţine categorie de calificare</t>
  </si>
  <si>
    <t>8-14)Informaticieni (ingineri, programatori, administratori de reţea)</t>
  </si>
  <si>
    <t>________________________________</t>
  </si>
  <si>
    <t xml:space="preserve">  L.Ş. _________________ 2017</t>
  </si>
  <si>
    <t>/numele şi telefonul executorului/</t>
  </si>
  <si>
    <t>Conducătorul</t>
  </si>
  <si>
    <t>1-1)Localul bibliotecii</t>
  </si>
  <si>
    <t>BR</t>
  </si>
  <si>
    <t>BM</t>
  </si>
  <si>
    <t>Bibliotecă Orășenească</t>
  </si>
  <si>
    <t>BO</t>
  </si>
  <si>
    <t>Bibliotecă Comunală/Sătească</t>
  </si>
  <si>
    <t>BCS</t>
  </si>
  <si>
    <t>1-6)Starea fizică  a localului  bibliotecii</t>
  </si>
  <si>
    <t>Bibliotecă Națională RM</t>
  </si>
  <si>
    <t>Filială Municipală</t>
  </si>
  <si>
    <t>FM</t>
  </si>
  <si>
    <t>Filială Orășenească</t>
  </si>
  <si>
    <t>FO</t>
  </si>
  <si>
    <t>1-10)Timp mediu de funcționare pe săptămână</t>
  </si>
  <si>
    <t>2-1)Cărţi, publicaţii seriale [Nr. rînd 20]</t>
  </si>
  <si>
    <t>2-5)Numărul de titluri [Nr.rînd 30]</t>
  </si>
  <si>
    <t>2-6)Achiziţii în cursul anului</t>
  </si>
  <si>
    <t>2-7)Eliminări</t>
  </si>
  <si>
    <t>2-8)Existent la sfîrşitul anului</t>
  </si>
  <si>
    <t>2-9)Din ele publicaţii seriale (reviste, anuare, ziare) [Nr. rînd. 40]</t>
  </si>
  <si>
    <t>2-13)numărul de titluri</t>
  </si>
  <si>
    <t>2-14)Achiziţii în cursul anului</t>
  </si>
  <si>
    <t>2-15)Eliminări</t>
  </si>
  <si>
    <t>2-16)Existent la sfîrşitul anului</t>
  </si>
  <si>
    <t>2-17)Documente de muzică tipărită [Nr. rînd. 60]</t>
  </si>
  <si>
    <t>2-21)Manuscrise [Nr. rînd. 70]</t>
  </si>
  <si>
    <t>2-25)Documente audiovizuale [Nr. rînd. 80]</t>
  </si>
  <si>
    <t>2-29)Documente electronice (CD, DVD)  [Nr. rînd. 90]</t>
  </si>
  <si>
    <t>2-33)Documente grafice [Nr. rînd. 100]</t>
  </si>
  <si>
    <t>2-37)Brevete [Nr. rînd. 110]</t>
  </si>
  <si>
    <t>2-41)Alte documente [Nr. rînd.  120]</t>
  </si>
  <si>
    <t>2-45)Total (unităţi materiale) (suma rînd. 20, 60 - 120) [Nr. rînd. 130]</t>
  </si>
  <si>
    <t>2-46)Achiziţii în cursul anului</t>
  </si>
  <si>
    <t>2-47)Eliminări</t>
  </si>
  <si>
    <t>2-49)Din care în limba de stat total [Nr. rînd.  140]</t>
  </si>
  <si>
    <t>2-53)Inclusiv în grafie latină  [Nr. rînd. 150]</t>
  </si>
  <si>
    <t>3-1)Baze de date (număr) [Nr. rînd. 160]</t>
  </si>
  <si>
    <t>3-2)Achiziţii în cursul anului</t>
  </si>
  <si>
    <t>3-3)Eliminări în cursul anului</t>
  </si>
  <si>
    <t>3-5)din care create de bibliotecă (număr) [Nr. rînd. 170]</t>
  </si>
  <si>
    <t>3-6)Achiziţii în cursul anului</t>
  </si>
  <si>
    <t>3-7)Eliminări în cursul anului</t>
  </si>
  <si>
    <t>3-9)Documente digitale (documente în acces local,  documente accesibile la distanţă pentru care s-au obţinut drepturi de acces permanent sau temporar) (număr titluri)[Nr. rînd. 180]</t>
  </si>
  <si>
    <t>3-10)Achiziţii în cursul anului</t>
  </si>
  <si>
    <t>3-11)Eliminări în cursul anului</t>
  </si>
  <si>
    <t>3-13)din care documente create în formă digitală sau digitizate de bibliotecă (număr titluri)[Nr. rînd. 190]</t>
  </si>
  <si>
    <t>3-14)Achiziţii în cursul anului</t>
  </si>
  <si>
    <t>3-15)Eliminări în cursul anului</t>
  </si>
  <si>
    <t>3-17)Publicaţii electronice seriale (publicaţii în acces local,  publicaţii accesibile la distanţă pentru care s-au obţinut drepturi de acces permanent sau temporar) (număr titluri)[Nr. rînd. 200]</t>
  </si>
  <si>
    <t>3-18)Achiziţii în cursul anului</t>
  </si>
  <si>
    <t>3-19)Eliminări în cursul anului</t>
  </si>
  <si>
    <t>3-21)din care create în formă digitală sau digitizate de bibliotecă (număr titluri)[Nr. rînd. 210]</t>
  </si>
  <si>
    <t>3-22)Achiziţii în cursul anului</t>
  </si>
  <si>
    <t>3-23)Eliminări în cursul anului</t>
  </si>
  <si>
    <t>4-1)Numărul de titluri [coloana 1,2]</t>
  </si>
  <si>
    <t>4-4)Din care</t>
  </si>
  <si>
    <t>5-1)Numărul  de utilizatori activi (au vizitat biblioteca în anul de referinţă) [Nr. rînd. 230]</t>
  </si>
  <si>
    <t>5-4)Numărul de vizitatori (pe website-ul / blogul bibliotecii)i [Nr. rînd. 240-250]</t>
  </si>
  <si>
    <t>5-7)Numărul de intrări [Nr. rînd. 260]</t>
  </si>
  <si>
    <t>5-10)Numărul de vizite pe website-ul, blogul bibliotecii</t>
  </si>
  <si>
    <t>5-13)Numărul de împrumuturi [Nr. rînd. 290]</t>
  </si>
  <si>
    <t>6-1)Numărul total de staţii de lucru (calculatoare)</t>
  </si>
  <si>
    <t>6-4)Numărul de staţii de lucru (calculatoare) pentru acces public</t>
  </si>
  <si>
    <t>6-7)Numărul de tablete PC</t>
  </si>
  <si>
    <t>6-8)Numărul de tablete PC</t>
  </si>
  <si>
    <t>6-18)Numărul de activităţi (culturale, educaţionale, ştiinţifice ş.a.)</t>
  </si>
  <si>
    <t>6-20)Din care copii pînă la 16 ani</t>
  </si>
  <si>
    <t>6-21)din care numărul de expoziţii</t>
  </si>
  <si>
    <t>6-23)Din care copii pînă la 16 ani</t>
  </si>
  <si>
    <t>6-24)Instruirea utilizatorilor</t>
  </si>
  <si>
    <t>6-25)Numărul total de ore de instruire</t>
  </si>
  <si>
    <t>6-26)Din care copii pînă la 16 ani</t>
  </si>
  <si>
    <t>6-27)Instruirea  formală</t>
  </si>
  <si>
    <t>6-28)Numărul total de ore de instruire</t>
  </si>
  <si>
    <t>6-29)Din care copii pînă la 16 ani</t>
  </si>
  <si>
    <t>6-30)Numărul total de participanți la ore de instruire[Nr. rînd. 500]</t>
  </si>
  <si>
    <t>6-31)Numărul total de participanţi</t>
  </si>
  <si>
    <t>6-32)Din care copii pînă la 16 ani</t>
  </si>
  <si>
    <t>6-33)Participanţi la ore de instruire formală</t>
  </si>
  <si>
    <t>6-34)Numărul total de participanţi</t>
  </si>
  <si>
    <t>6-35)Din care copii pînă la 16 ani</t>
  </si>
  <si>
    <t>7-1)Numărul total de cereri primite de la alte biblioteci</t>
  </si>
  <si>
    <t>7-4)Numărul de împrumuturi furnizate (unităţi materiale)</t>
  </si>
  <si>
    <t>7-7)Numărul total de cereri adresate altor biblioteci</t>
  </si>
  <si>
    <t>7-10)Numărul de împrumuturi primite (unităţi materiale)</t>
  </si>
  <si>
    <t>8-1)Personal</t>
  </si>
  <si>
    <t>8-4)Din care personal profesional de bibliotecă şi personal specializat calificat (numărul)</t>
  </si>
  <si>
    <t>8-7)Din care personal cu studii  superioare (număr)</t>
  </si>
  <si>
    <t>8-10)cu studii profesional tehnice și generale</t>
  </si>
  <si>
    <t>9-1)Biblioteca Dvs. face parte din programul național Novateca? [Vă rugăm să selectați opțiunea potrivită]</t>
  </si>
  <si>
    <t>9-2)Din totalul personalului de biblioteca indicați nr. de femei</t>
  </si>
  <si>
    <t>9-3)Din totalul personalului de biblioteca indicați nr. de bărbați</t>
  </si>
  <si>
    <t>9-4)Care este structura pe vârste a personalului de bibliotecă :</t>
  </si>
  <si>
    <t>9-5)Pâna la 30 ani</t>
  </si>
  <si>
    <t>9-6)30 - 40 ani</t>
  </si>
  <si>
    <t>9-7)41- 50 ani</t>
  </si>
  <si>
    <t>9-8)51 - 60 ani</t>
  </si>
  <si>
    <t>9-9)Peste 61 ani</t>
  </si>
  <si>
    <t>9-10)Total cheltuieli curente (în mii lei)</t>
  </si>
  <si>
    <t>9-11)Total cheltuieli</t>
  </si>
  <si>
    <t>9-12)inclusiv pentru personal</t>
  </si>
  <si>
    <t>9-13)inclusiv pentru achiziții de documente și abonare</t>
  </si>
  <si>
    <t>9-14)incusiv pentru informatizare</t>
  </si>
  <si>
    <t>9-15)inclusiv pentru  reparație</t>
  </si>
  <si>
    <t>9-16)alte cheltuieli</t>
  </si>
  <si>
    <t>9-17)Personal care deține  grad de calificare</t>
  </si>
  <si>
    <t>9-18)Gradul superior</t>
  </si>
  <si>
    <t>9-19)Gradul I</t>
  </si>
  <si>
    <t>9-20)Gradul II</t>
  </si>
  <si>
    <t>9-21)Dacă biblioteca dispune de blog, site, vă rugăm sa inserați adresa lui (link) în spațiul de mai jos [Daca aveti mai multe bloguri va rog sa separati adresele prin ";"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</si>
</sst>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lei&quot;_-;\-* #,##0.00\ &quot;lei&quot;_-;_-* &quot;-&quot;??\ &quot;lei&quot;_-;_-@_-"/>
    <numFmt numFmtId="164" formatCode="0.0"/>
  </numFmts>
  <fonts count="18" x14ac:knownFonts="1">
    <font>
      <sz val="10"/>
      <color rgb="FF000000"/>
      <name val="Arial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4">
    <xf numFmtId="0" fontId="0" fillId="2" borderId="0" xfId="0" applyFill="1" applyAlignment="1">
      <alignment vertical="top"/>
    </xf>
    <xf numFmtId="0" fontId="0" fillId="2" borderId="0" xfId="0" applyFill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indent="2"/>
    </xf>
    <xf numFmtId="0" fontId="3" fillId="2" borderId="0" xfId="0" applyFont="1" applyFill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/>
    <xf numFmtId="0" fontId="3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 wrapText="1"/>
    </xf>
    <xf numFmtId="0" fontId="0" fillId="3" borderId="0" xfId="0" applyFill="1" applyAlignment="1">
      <alignment vertical="top"/>
    </xf>
    <xf numFmtId="0" fontId="3" fillId="4" borderId="0" xfId="0" applyFont="1" applyFill="1" applyAlignment="1">
      <alignment vertical="top"/>
    </xf>
    <xf numFmtId="164" fontId="0" fillId="2" borderId="0" xfId="0" applyNumberFormat="1" applyFill="1" applyAlignment="1">
      <alignment vertical="top"/>
    </xf>
    <xf numFmtId="2" fontId="5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left" vertical="top" indent="2"/>
    </xf>
    <xf numFmtId="0" fontId="3" fillId="4" borderId="0" xfId="0" applyFont="1" applyFill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vertical="top"/>
    </xf>
    <xf numFmtId="0" fontId="3" fillId="2" borderId="1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/>
    <xf numFmtId="0" fontId="9" fillId="2" borderId="0" xfId="0" applyFont="1" applyFill="1" applyAlignment="1"/>
    <xf numFmtId="0" fontId="8" fillId="2" borderId="0" xfId="0" applyFont="1" applyFill="1" applyAlignment="1"/>
    <xf numFmtId="0" fontId="8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top" textRotation="90"/>
    </xf>
    <xf numFmtId="1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center" textRotation="90" wrapText="1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textRotation="90"/>
    </xf>
    <xf numFmtId="0" fontId="10" fillId="5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 wrapText="1"/>
    </xf>
    <xf numFmtId="1" fontId="0" fillId="2" borderId="6" xfId="0" applyNumberFormat="1" applyFill="1" applyBorder="1" applyAlignment="1">
      <alignment vertical="top"/>
    </xf>
    <xf numFmtId="1" fontId="5" fillId="4" borderId="2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vertical="top"/>
    </xf>
    <xf numFmtId="1" fontId="5" fillId="4" borderId="6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vertical="top"/>
    </xf>
    <xf numFmtId="1" fontId="0" fillId="4" borderId="2" xfId="0" applyNumberFormat="1" applyFill="1" applyBorder="1" applyAlignment="1">
      <alignment vertical="top"/>
    </xf>
    <xf numFmtId="1" fontId="11" fillId="4" borderId="1" xfId="0" applyNumberFormat="1" applyFont="1" applyFill="1" applyBorder="1" applyAlignment="1">
      <alignment vertical="top"/>
    </xf>
    <xf numFmtId="1" fontId="12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vertical="top"/>
    </xf>
    <xf numFmtId="1" fontId="3" fillId="2" borderId="1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1" fontId="3" fillId="2" borderId="2" xfId="0" applyNumberFormat="1" applyFont="1" applyFill="1" applyBorder="1" applyAlignment="1">
      <alignment horizontal="left" vertical="center" wrapText="1"/>
    </xf>
    <xf numFmtId="1" fontId="3" fillId="4" borderId="2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1" fontId="3" fillId="4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1" fontId="5" fillId="4" borderId="1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top"/>
    </xf>
    <xf numFmtId="0" fontId="0" fillId="2" borderId="0" xfId="0" applyFill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left" vertical="top" wrapText="1"/>
    </xf>
    <xf numFmtId="1" fontId="5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top"/>
    </xf>
    <xf numFmtId="2" fontId="3" fillId="4" borderId="1" xfId="0" applyNumberFormat="1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textRotation="90" wrapText="1"/>
    </xf>
    <xf numFmtId="0" fontId="9" fillId="2" borderId="0" xfId="0" applyFont="1" applyFill="1" applyAlignment="1">
      <alignment vertical="top"/>
    </xf>
    <xf numFmtId="0" fontId="8" fillId="4" borderId="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9" fillId="2" borderId="8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vertical="top" wrapText="1"/>
    </xf>
    <xf numFmtId="0" fontId="12" fillId="2" borderId="6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center" textRotation="90" wrapText="1"/>
    </xf>
    <xf numFmtId="0" fontId="0" fillId="2" borderId="3" xfId="0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center" textRotation="90" wrapText="1"/>
    </xf>
    <xf numFmtId="0" fontId="14" fillId="2" borderId="10" xfId="0" applyFont="1" applyFill="1" applyBorder="1" applyAlignment="1">
      <alignment horizontal="center" vertical="center" textRotation="90" wrapText="1"/>
    </xf>
    <xf numFmtId="0" fontId="14" fillId="2" borderId="1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vertical="center" textRotation="90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3" fillId="2" borderId="1" xfId="0" applyFont="1" applyFill="1" applyBorder="1" applyAlignment="1">
      <alignment vertical="center" textRotation="90" wrapText="1"/>
    </xf>
    <xf numFmtId="0" fontId="0" fillId="2" borderId="1" xfId="0" applyFill="1" applyBorder="1" applyAlignment="1">
      <alignment vertical="center" textRotation="90" wrapText="1"/>
    </xf>
    <xf numFmtId="0" fontId="3" fillId="2" borderId="9" xfId="0" applyFont="1" applyFill="1" applyBorder="1" applyAlignment="1">
      <alignment vertical="center" textRotation="90" wrapText="1"/>
    </xf>
    <xf numFmtId="0" fontId="0" fillId="2" borderId="11" xfId="0" applyFill="1" applyBorder="1" applyAlignment="1">
      <alignment vertical="center" textRotation="90" wrapText="1"/>
    </xf>
    <xf numFmtId="0" fontId="5" fillId="2" borderId="0" xfId="0" applyFont="1" applyFill="1" applyAlignment="1">
      <alignment horizontal="left" vertical="top"/>
    </xf>
    <xf numFmtId="0" fontId="15" fillId="2" borderId="2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8" fillId="2" borderId="1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4"/>
  <sheetViews>
    <sheetView topLeftCell="A4" workbookViewId="0">
      <selection activeCell="O5" sqref="O5"/>
    </sheetView>
  </sheetViews>
  <sheetFormatPr defaultRowHeight="12.75" x14ac:dyDescent="0.2"/>
  <cols>
    <col min="1" max="1" width="37" style="6" customWidth="1"/>
    <col min="2" max="2" width="24.28515625" style="6" hidden="1" customWidth="1"/>
    <col min="3" max="3" width="9.5703125" style="6" hidden="1" customWidth="1"/>
    <col min="4" max="4" width="21.140625" style="14" hidden="1" customWidth="1"/>
    <col min="5" max="5" width="7.5703125" style="6" customWidth="1"/>
    <col min="6" max="6" width="5" style="6" customWidth="1"/>
    <col min="7" max="7" width="7.7109375" style="6" customWidth="1"/>
    <col min="8" max="8" width="5.5703125" style="6" customWidth="1"/>
    <col min="9" max="9" width="5.42578125" style="6" customWidth="1"/>
    <col min="10" max="10" width="7.140625" style="6" customWidth="1"/>
    <col min="11" max="11" width="6.85546875" style="6" customWidth="1"/>
    <col min="12" max="12" width="7.85546875" style="6" customWidth="1"/>
    <col min="13" max="13" width="6.42578125" style="6" customWidth="1"/>
    <col min="14" max="14" width="5.7109375" style="6" customWidth="1"/>
    <col min="15" max="16" width="5.85546875" style="6" customWidth="1"/>
    <col min="17" max="17" width="6.5703125" style="6" customWidth="1"/>
    <col min="18" max="18" width="6.42578125" style="6" customWidth="1"/>
    <col min="19" max="19" width="6.140625" style="6" customWidth="1"/>
    <col min="20" max="20" width="9.140625" style="6" customWidth="1"/>
  </cols>
  <sheetData>
    <row r="1" spans="1:20" ht="12.75" customHeight="1" x14ac:dyDescent="0.2">
      <c r="A1" s="8"/>
      <c r="J1" s="166"/>
      <c r="K1" s="166"/>
      <c r="L1" s="166"/>
      <c r="M1" s="166"/>
      <c r="N1" s="166"/>
      <c r="O1" s="5"/>
      <c r="P1" s="5"/>
      <c r="Q1" s="5"/>
      <c r="R1" s="5"/>
      <c r="S1" s="5"/>
    </row>
    <row r="2" spans="1:20" x14ac:dyDescent="0.2">
      <c r="B2" s="5"/>
      <c r="C2" s="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5"/>
    </row>
    <row r="3" spans="1:20" ht="15" hidden="1" customHeight="1" x14ac:dyDescent="0.2">
      <c r="A3" s="8"/>
      <c r="B3" s="5"/>
      <c r="C3" s="5"/>
      <c r="J3" s="165"/>
      <c r="K3" s="165"/>
      <c r="L3" s="165"/>
      <c r="M3" s="165"/>
      <c r="N3" s="165"/>
      <c r="O3" s="165"/>
      <c r="P3" s="165"/>
      <c r="Q3" s="165"/>
      <c r="R3" s="165"/>
      <c r="S3" s="5"/>
      <c r="T3" s="5"/>
    </row>
    <row r="4" spans="1:20" ht="15.75" customHeight="1" x14ac:dyDescent="0.25">
      <c r="A4" s="47" t="s">
        <v>0</v>
      </c>
      <c r="E4" s="24"/>
      <c r="F4" s="24"/>
      <c r="G4" s="46"/>
      <c r="H4" s="46"/>
      <c r="I4" s="46"/>
      <c r="J4" s="45"/>
      <c r="K4" s="45"/>
      <c r="L4" s="5"/>
      <c r="M4" s="5"/>
      <c r="N4" s="5"/>
      <c r="O4" s="5"/>
      <c r="P4" s="5"/>
      <c r="Q4" s="5"/>
      <c r="R4" s="5"/>
      <c r="S4" s="5"/>
    </row>
    <row r="5" spans="1:20" ht="18.75" customHeight="1" x14ac:dyDescent="0.25">
      <c r="A5" s="47" t="s">
        <v>1</v>
      </c>
      <c r="E5" s="24"/>
      <c r="F5" s="24"/>
      <c r="G5" s="24"/>
      <c r="H5" s="48" t="s">
        <v>2</v>
      </c>
      <c r="I5" s="24"/>
    </row>
    <row r="6" spans="1:20" ht="5.25" hidden="1" customHeight="1" x14ac:dyDescent="0.25">
      <c r="A6" s="47"/>
      <c r="E6" s="24"/>
      <c r="F6" s="24"/>
      <c r="G6" s="24"/>
      <c r="H6" s="24"/>
      <c r="I6" s="24"/>
    </row>
    <row r="7" spans="1:20" ht="10.5" customHeight="1" x14ac:dyDescent="0.2"/>
    <row r="8" spans="1:20" ht="15.75" customHeight="1" x14ac:dyDescent="0.2">
      <c r="A8" s="9"/>
      <c r="E8" s="169" t="s">
        <v>3</v>
      </c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</row>
    <row r="9" spans="1:20" ht="0.75" customHeight="1" x14ac:dyDescent="0.2">
      <c r="J9" s="161"/>
      <c r="K9" s="161"/>
      <c r="L9" s="161"/>
      <c r="M9" s="161"/>
      <c r="N9" s="161"/>
    </row>
    <row r="10" spans="1:20" ht="21" customHeight="1" x14ac:dyDescent="0.2">
      <c r="A10" s="167" t="s">
        <v>4</v>
      </c>
      <c r="B10" s="167"/>
      <c r="C10" s="167"/>
      <c r="D10" s="167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</row>
    <row r="11" spans="1:20" ht="24" customHeight="1" x14ac:dyDescent="0.2">
      <c r="A11" s="148" t="s">
        <v>5</v>
      </c>
      <c r="E11" s="151" t="s">
        <v>6</v>
      </c>
      <c r="F11" s="152"/>
      <c r="G11" s="152"/>
      <c r="H11" s="152"/>
      <c r="I11" s="152"/>
      <c r="J11" s="152"/>
      <c r="K11" s="152"/>
      <c r="L11" s="152"/>
      <c r="M11" s="162" t="s">
        <v>7</v>
      </c>
      <c r="N11" s="163"/>
      <c r="O11" s="163"/>
      <c r="P11" s="163"/>
      <c r="Q11" s="163"/>
      <c r="R11" s="163"/>
      <c r="S11" s="164"/>
    </row>
    <row r="12" spans="1:20" ht="28.5" customHeight="1" x14ac:dyDescent="0.2">
      <c r="A12" s="149"/>
      <c r="E12" s="153" t="s">
        <v>8</v>
      </c>
      <c r="F12" s="155" t="s">
        <v>9</v>
      </c>
      <c r="G12" s="157"/>
      <c r="H12" s="157"/>
      <c r="I12" s="158"/>
      <c r="J12" s="155" t="s">
        <v>10</v>
      </c>
      <c r="K12" s="156"/>
      <c r="L12" s="153" t="s">
        <v>11</v>
      </c>
      <c r="M12" s="159" t="s">
        <v>12</v>
      </c>
      <c r="N12" s="159" t="s">
        <v>13</v>
      </c>
      <c r="O12" s="159" t="s">
        <v>14</v>
      </c>
      <c r="P12" s="159" t="s">
        <v>15</v>
      </c>
      <c r="Q12" s="159" t="s">
        <v>16</v>
      </c>
      <c r="R12" s="159" t="s">
        <v>17</v>
      </c>
      <c r="S12" s="159" t="s">
        <v>18</v>
      </c>
    </row>
    <row r="13" spans="1:20" ht="59.25" customHeight="1" x14ac:dyDescent="0.2">
      <c r="A13" s="150"/>
      <c r="E13" s="154"/>
      <c r="F13" s="49" t="s">
        <v>19</v>
      </c>
      <c r="G13" s="43" t="s">
        <v>20</v>
      </c>
      <c r="H13" s="43" t="s">
        <v>21</v>
      </c>
      <c r="I13" s="43" t="s">
        <v>22</v>
      </c>
      <c r="J13" s="28" t="s">
        <v>23</v>
      </c>
      <c r="K13" s="27" t="s">
        <v>24</v>
      </c>
      <c r="L13" s="154"/>
      <c r="M13" s="160"/>
      <c r="N13" s="160"/>
      <c r="O13" s="160"/>
      <c r="P13" s="160"/>
      <c r="Q13" s="160"/>
      <c r="R13" s="160"/>
      <c r="S13" s="160"/>
    </row>
    <row r="14" spans="1:20" s="11" customFormat="1" ht="12" customHeight="1" x14ac:dyDescent="0.2">
      <c r="A14" s="10" t="s">
        <v>25</v>
      </c>
      <c r="B14" s="10" t="s">
        <v>26</v>
      </c>
      <c r="C14" s="52" t="s">
        <v>27</v>
      </c>
      <c r="D14" s="10" t="s">
        <v>28</v>
      </c>
      <c r="E14" s="10">
        <v>1</v>
      </c>
      <c r="F14" s="10">
        <v>2</v>
      </c>
      <c r="G14" s="10">
        <v>3</v>
      </c>
      <c r="H14" s="10">
        <v>4</v>
      </c>
      <c r="I14" s="10">
        <v>5</v>
      </c>
      <c r="J14" s="10">
        <v>6</v>
      </c>
      <c r="K14" s="10">
        <v>7</v>
      </c>
      <c r="L14" s="10">
        <v>8</v>
      </c>
      <c r="M14" s="34">
        <v>9</v>
      </c>
      <c r="N14" s="34">
        <v>10</v>
      </c>
      <c r="O14" s="34">
        <v>11</v>
      </c>
      <c r="P14" s="34">
        <v>12</v>
      </c>
      <c r="Q14" s="34">
        <v>13</v>
      </c>
      <c r="R14" s="34">
        <v>14</v>
      </c>
      <c r="S14" s="34">
        <v>15</v>
      </c>
    </row>
    <row r="15" spans="1:20" s="11" customFormat="1" ht="75" hidden="1" customHeight="1" x14ac:dyDescent="0.2">
      <c r="A15" s="51" t="s">
        <v>29</v>
      </c>
      <c r="E15" s="50"/>
      <c r="F15" s="50" t="s">
        <v>30</v>
      </c>
      <c r="G15" s="50" t="s">
        <v>31</v>
      </c>
      <c r="H15" s="50" t="s">
        <v>32</v>
      </c>
      <c r="I15" s="50" t="s">
        <v>33</v>
      </c>
      <c r="J15" s="50" t="s">
        <v>34</v>
      </c>
      <c r="K15" s="50" t="s">
        <v>35</v>
      </c>
      <c r="L15" s="50" t="s">
        <v>36</v>
      </c>
      <c r="M15" s="58" t="s">
        <v>37</v>
      </c>
      <c r="N15" s="58" t="s">
        <v>37</v>
      </c>
      <c r="O15" s="58" t="s">
        <v>37</v>
      </c>
      <c r="P15" s="58" t="s">
        <v>37</v>
      </c>
      <c r="Q15" s="58" t="s">
        <v>37</v>
      </c>
      <c r="R15" s="58" t="s">
        <v>37</v>
      </c>
      <c r="S15" s="58" t="s">
        <v>37</v>
      </c>
    </row>
    <row r="16" spans="1:20" s="11" customFormat="1" ht="12" hidden="1" customHeight="1" x14ac:dyDescent="0.2">
      <c r="A16" s="62" t="s">
        <v>38</v>
      </c>
      <c r="B16" s="63"/>
      <c r="C16" s="63"/>
      <c r="D16" s="63"/>
      <c r="E16" s="63" t="e">
        <f>VLOOKUP(E15,serial!$A1:$B4649,2,FALSE)</f>
        <v>#N/A</v>
      </c>
      <c r="F16" s="63">
        <f>VLOOKUP(F15,serial!$A1:$B4649,2,FALSE)</f>
        <v>4226</v>
      </c>
      <c r="G16" s="63">
        <f>VLOOKUP(G15,serial!$A1:$B4649,2,FALSE)</f>
        <v>4243</v>
      </c>
      <c r="H16" s="63">
        <f>VLOOKUP(H15,serial!$A1:$B4649,2,FALSE)</f>
        <v>6349</v>
      </c>
      <c r="I16" s="63">
        <f>VLOOKUP(I15,serial!$A1:$B4649,2,FALSE)</f>
        <v>6351</v>
      </c>
      <c r="J16" s="63">
        <f>VLOOKUP(J15,serial!$A1:$B4649,2,FALSE)</f>
        <v>4247</v>
      </c>
      <c r="K16" s="63">
        <f>VLOOKUP(K15,serial!$A1:$B4649,2,FALSE)</f>
        <v>6046</v>
      </c>
      <c r="L16" s="63">
        <f>VLOOKUP(L15,serial!$A1:$B4649,2,FALSE)</f>
        <v>4250</v>
      </c>
      <c r="M16" s="64">
        <f>VLOOKUP(M15,serial!$A1:$B4649,2,FALSE)</f>
        <v>4473</v>
      </c>
      <c r="N16" s="64">
        <f>VLOOKUP(N15,serial!$A1:$B4649,2,FALSE)</f>
        <v>4473</v>
      </c>
      <c r="O16" s="64">
        <f>VLOOKUP(O15,serial!$A1:$B4649,2,FALSE)</f>
        <v>4473</v>
      </c>
      <c r="P16" s="64">
        <f>VLOOKUP(P15,serial!$A1:$B4649,2,FALSE)</f>
        <v>4473</v>
      </c>
      <c r="Q16" s="64">
        <f>VLOOKUP(Q15,serial!$A1:$B4649,2,FALSE)</f>
        <v>4473</v>
      </c>
      <c r="R16" s="64">
        <f>VLOOKUP(R15,serial!$A1:$B4649,2,FALSE)</f>
        <v>4473</v>
      </c>
      <c r="S16" s="64">
        <f>VLOOKUP(S15,serial!$A1:$B4649,2,FALSE)</f>
        <v>4473</v>
      </c>
    </row>
    <row r="17" spans="1:20" s="11" customFormat="1" ht="12" hidden="1" customHeight="1" x14ac:dyDescent="0.2">
      <c r="A17" s="65" t="s">
        <v>39</v>
      </c>
      <c r="B17" s="59"/>
      <c r="C17" s="59"/>
      <c r="D17" s="59"/>
      <c r="E17" s="59"/>
      <c r="F17" s="60">
        <v>1</v>
      </c>
      <c r="G17" s="60">
        <v>1</v>
      </c>
      <c r="H17" s="60">
        <v>1</v>
      </c>
      <c r="I17" s="60">
        <v>1</v>
      </c>
      <c r="J17" s="60">
        <v>1</v>
      </c>
      <c r="K17" s="60">
        <v>1</v>
      </c>
      <c r="L17" s="59"/>
      <c r="M17" s="60">
        <v>1</v>
      </c>
      <c r="N17" s="60">
        <v>2001</v>
      </c>
      <c r="O17" s="60">
        <v>5001</v>
      </c>
      <c r="P17" s="60">
        <v>10001</v>
      </c>
      <c r="Q17" s="60">
        <v>100001</v>
      </c>
      <c r="R17" s="60">
        <v>500001</v>
      </c>
      <c r="S17" s="60">
        <v>1000001</v>
      </c>
    </row>
    <row r="18" spans="1:20" s="11" customFormat="1" ht="12" hidden="1" customHeight="1" x14ac:dyDescent="0.2">
      <c r="A18" s="66" t="s">
        <v>40</v>
      </c>
      <c r="B18" s="67"/>
      <c r="C18" s="67"/>
      <c r="D18" s="67"/>
      <c r="E18" s="68"/>
      <c r="F18" s="68"/>
      <c r="G18" s="68"/>
      <c r="H18" s="68"/>
      <c r="I18" s="68"/>
      <c r="J18" s="68"/>
      <c r="K18" s="68"/>
      <c r="L18" s="68"/>
      <c r="M18" s="68">
        <v>2000</v>
      </c>
      <c r="N18" s="68">
        <v>5000</v>
      </c>
      <c r="O18" s="68">
        <v>10000</v>
      </c>
      <c r="P18" s="68">
        <v>100000</v>
      </c>
      <c r="Q18" s="68">
        <v>500000</v>
      </c>
      <c r="R18" s="68">
        <v>1000000</v>
      </c>
      <c r="S18" s="68"/>
    </row>
    <row r="19" spans="1:20" s="11" customFormat="1" ht="25.5" customHeight="1" x14ac:dyDescent="0.2">
      <c r="A19" s="61" t="s">
        <v>41</v>
      </c>
      <c r="B19" s="6"/>
      <c r="C19" s="6"/>
      <c r="E19" s="98">
        <f t="shared" ref="E19:S19" si="0">E23+E25+E28+E31+E32</f>
        <v>1343</v>
      </c>
      <c r="F19" s="98">
        <f t="shared" si="0"/>
        <v>269</v>
      </c>
      <c r="G19" s="98">
        <f t="shared" si="0"/>
        <v>1072</v>
      </c>
      <c r="H19" s="98">
        <f t="shared" si="0"/>
        <v>1049</v>
      </c>
      <c r="I19" s="98">
        <f t="shared" si="0"/>
        <v>292</v>
      </c>
      <c r="J19" s="98">
        <f t="shared" si="0"/>
        <v>261</v>
      </c>
      <c r="K19" s="98">
        <f t="shared" si="0"/>
        <v>7</v>
      </c>
      <c r="L19" s="98">
        <f t="shared" si="0"/>
        <v>143339</v>
      </c>
      <c r="M19" s="98">
        <f t="shared" si="0"/>
        <v>5</v>
      </c>
      <c r="N19" s="98">
        <f t="shared" si="0"/>
        <v>304</v>
      </c>
      <c r="O19" s="98">
        <f t="shared" si="0"/>
        <v>699</v>
      </c>
      <c r="P19" s="98">
        <f t="shared" si="0"/>
        <v>324</v>
      </c>
      <c r="Q19" s="98">
        <f t="shared" si="0"/>
        <v>5</v>
      </c>
      <c r="R19" s="98">
        <f t="shared" si="0"/>
        <v>0</v>
      </c>
      <c r="S19" s="98">
        <f t="shared" si="0"/>
        <v>1</v>
      </c>
      <c r="T19" s="6"/>
    </row>
    <row r="20" spans="1:20" ht="23.25" customHeight="1" x14ac:dyDescent="0.2">
      <c r="A20" s="33" t="s">
        <v>42</v>
      </c>
      <c r="E20" s="99">
        <f t="shared" ref="E20:S20" si="1">E24+E26+E29</f>
        <v>115</v>
      </c>
      <c r="F20" s="99">
        <f t="shared" si="1"/>
        <v>25</v>
      </c>
      <c r="G20" s="99">
        <f t="shared" si="1"/>
        <v>90</v>
      </c>
      <c r="H20" s="99">
        <f t="shared" si="1"/>
        <v>94</v>
      </c>
      <c r="I20" s="99">
        <f t="shared" si="1"/>
        <v>21</v>
      </c>
      <c r="J20" s="99">
        <f t="shared" si="1"/>
        <v>28</v>
      </c>
      <c r="K20" s="99">
        <f t="shared" si="1"/>
        <v>0</v>
      </c>
      <c r="L20" s="99">
        <f t="shared" si="1"/>
        <v>14186</v>
      </c>
      <c r="M20" s="99">
        <f t="shared" si="1"/>
        <v>0</v>
      </c>
      <c r="N20" s="99">
        <f t="shared" si="1"/>
        <v>27</v>
      </c>
      <c r="O20" s="99">
        <f t="shared" si="1"/>
        <v>50</v>
      </c>
      <c r="P20" s="99">
        <f t="shared" si="1"/>
        <v>37</v>
      </c>
      <c r="Q20" s="99">
        <f t="shared" si="1"/>
        <v>0</v>
      </c>
      <c r="R20" s="99">
        <f t="shared" si="1"/>
        <v>0</v>
      </c>
      <c r="S20" s="99">
        <f t="shared" si="1"/>
        <v>0</v>
      </c>
    </row>
    <row r="21" spans="1:20" ht="24.75" customHeight="1" x14ac:dyDescent="0.2">
      <c r="A21" s="35" t="s">
        <v>43</v>
      </c>
      <c r="E21" s="99">
        <f t="shared" ref="E21:S21" si="2">E20+E32</f>
        <v>116</v>
      </c>
      <c r="F21" s="99">
        <f t="shared" si="2"/>
        <v>25</v>
      </c>
      <c r="G21" s="99">
        <f t="shared" si="2"/>
        <v>91</v>
      </c>
      <c r="H21" s="99">
        <f t="shared" si="2"/>
        <v>95</v>
      </c>
      <c r="I21" s="99">
        <f t="shared" si="2"/>
        <v>21</v>
      </c>
      <c r="J21" s="99">
        <f t="shared" si="2"/>
        <v>28</v>
      </c>
      <c r="K21" s="99">
        <f t="shared" si="2"/>
        <v>0</v>
      </c>
      <c r="L21" s="99">
        <f t="shared" si="2"/>
        <v>15348</v>
      </c>
      <c r="M21" s="99">
        <f t="shared" si="2"/>
        <v>0</v>
      </c>
      <c r="N21" s="99">
        <f t="shared" si="2"/>
        <v>27</v>
      </c>
      <c r="O21" s="99">
        <f t="shared" si="2"/>
        <v>50</v>
      </c>
      <c r="P21" s="99">
        <f t="shared" si="2"/>
        <v>37</v>
      </c>
      <c r="Q21" s="99">
        <f t="shared" si="2"/>
        <v>1</v>
      </c>
      <c r="R21" s="99">
        <f t="shared" si="2"/>
        <v>0</v>
      </c>
      <c r="S21" s="99">
        <f t="shared" si="2"/>
        <v>0</v>
      </c>
    </row>
    <row r="22" spans="1:20" s="11" customFormat="1" ht="24.75" customHeight="1" x14ac:dyDescent="0.2">
      <c r="A22" s="35" t="s">
        <v>44</v>
      </c>
      <c r="B22" s="6"/>
      <c r="C22" s="6"/>
      <c r="E22" s="99">
        <f t="shared" ref="E22:S22" si="3">E27+E30</f>
        <v>19</v>
      </c>
      <c r="F22" s="99">
        <f t="shared" si="3"/>
        <v>2</v>
      </c>
      <c r="G22" s="99">
        <f t="shared" si="3"/>
        <v>17</v>
      </c>
      <c r="H22" s="99">
        <f t="shared" si="3"/>
        <v>15</v>
      </c>
      <c r="I22" s="99">
        <f t="shared" si="3"/>
        <v>4</v>
      </c>
      <c r="J22" s="99">
        <f t="shared" si="3"/>
        <v>4</v>
      </c>
      <c r="K22" s="99">
        <f t="shared" si="3"/>
        <v>0</v>
      </c>
      <c r="L22" s="99">
        <f t="shared" si="3"/>
        <v>4153</v>
      </c>
      <c r="M22" s="99">
        <f t="shared" si="3"/>
        <v>0</v>
      </c>
      <c r="N22" s="99">
        <f t="shared" si="3"/>
        <v>0</v>
      </c>
      <c r="O22" s="99">
        <f t="shared" si="3"/>
        <v>5</v>
      </c>
      <c r="P22" s="99">
        <f t="shared" si="3"/>
        <v>14</v>
      </c>
      <c r="Q22" s="99">
        <f t="shared" si="3"/>
        <v>0</v>
      </c>
      <c r="R22" s="99">
        <f t="shared" si="3"/>
        <v>0</v>
      </c>
      <c r="S22" s="99">
        <f t="shared" si="3"/>
        <v>0</v>
      </c>
      <c r="T22" s="6"/>
    </row>
    <row r="23" spans="1:20" ht="23.25" customHeight="1" x14ac:dyDescent="0.2">
      <c r="A23" s="33" t="s">
        <v>45</v>
      </c>
      <c r="B23" s="6" t="s">
        <v>46</v>
      </c>
      <c r="C23" s="6" t="str">
        <f>VLOOKUP(B23,serial!C1:D13,2,FALSE)</f>
        <v>FCS</v>
      </c>
      <c r="D23" s="12" t="s">
        <v>47</v>
      </c>
      <c r="E23" s="99">
        <v>1188</v>
      </c>
      <c r="F23" s="99">
        <v>236</v>
      </c>
      <c r="G23" s="99">
        <v>951</v>
      </c>
      <c r="H23" s="99">
        <v>929</v>
      </c>
      <c r="I23" s="99">
        <v>258</v>
      </c>
      <c r="J23" s="99">
        <v>212</v>
      </c>
      <c r="K23" s="99">
        <v>7</v>
      </c>
      <c r="L23" s="99">
        <v>78797</v>
      </c>
      <c r="M23" s="99">
        <v>5</v>
      </c>
      <c r="N23" s="99">
        <v>299</v>
      </c>
      <c r="O23" s="99">
        <v>681</v>
      </c>
      <c r="P23" s="99">
        <v>198</v>
      </c>
      <c r="Q23" s="99">
        <v>0</v>
      </c>
      <c r="R23" s="99">
        <v>0</v>
      </c>
      <c r="S23" s="99">
        <v>0</v>
      </c>
    </row>
    <row r="24" spans="1:20" ht="17.25" customHeight="1" x14ac:dyDescent="0.2">
      <c r="A24" s="36" t="s">
        <v>48</v>
      </c>
      <c r="B24" s="6" t="s">
        <v>46</v>
      </c>
      <c r="C24" s="6" t="str">
        <f>VLOOKUP(B24,serial!C1:D13,2,FALSE)</f>
        <v>FCS</v>
      </c>
      <c r="D24" s="13" t="s">
        <v>49</v>
      </c>
      <c r="E24" s="99">
        <v>78</v>
      </c>
      <c r="F24" s="99">
        <v>12</v>
      </c>
      <c r="G24" s="99">
        <v>66</v>
      </c>
      <c r="H24" s="99">
        <v>62</v>
      </c>
      <c r="I24" s="99">
        <v>16</v>
      </c>
      <c r="J24" s="99">
        <v>15</v>
      </c>
      <c r="K24" s="99">
        <v>0</v>
      </c>
      <c r="L24" s="99">
        <v>4867</v>
      </c>
      <c r="M24" s="99">
        <v>0</v>
      </c>
      <c r="N24" s="99">
        <v>25</v>
      </c>
      <c r="O24" s="99">
        <v>47</v>
      </c>
      <c r="P24" s="99">
        <v>5</v>
      </c>
      <c r="Q24" s="99">
        <v>0</v>
      </c>
      <c r="R24" s="99">
        <v>0</v>
      </c>
      <c r="S24" s="99">
        <v>0</v>
      </c>
    </row>
    <row r="25" spans="1:20" ht="15.75" customHeight="1" x14ac:dyDescent="0.2">
      <c r="A25" s="33" t="s">
        <v>50</v>
      </c>
      <c r="B25" s="6" t="s">
        <v>51</v>
      </c>
      <c r="C25" s="6" t="str">
        <f>VLOOKUP(B25,serial!C1:D13,2,FALSE)</f>
        <v>FOCR</v>
      </c>
      <c r="D25" s="12" t="s">
        <v>52</v>
      </c>
      <c r="E25" s="99">
        <v>116</v>
      </c>
      <c r="F25" s="99">
        <v>29</v>
      </c>
      <c r="G25" s="99">
        <v>87</v>
      </c>
      <c r="H25" s="99">
        <v>84</v>
      </c>
      <c r="I25" s="99">
        <v>32</v>
      </c>
      <c r="J25" s="99">
        <v>34</v>
      </c>
      <c r="K25" s="99">
        <v>0</v>
      </c>
      <c r="L25" s="99">
        <v>33934</v>
      </c>
      <c r="M25" s="99">
        <v>0</v>
      </c>
      <c r="N25" s="99">
        <v>5</v>
      </c>
      <c r="O25" s="99">
        <v>18</v>
      </c>
      <c r="P25" s="99">
        <v>92</v>
      </c>
      <c r="Q25" s="99">
        <v>1</v>
      </c>
      <c r="R25" s="99">
        <v>0</v>
      </c>
      <c r="S25" s="99">
        <v>0</v>
      </c>
    </row>
    <row r="26" spans="1:20" ht="15" customHeight="1" x14ac:dyDescent="0.2">
      <c r="A26" s="33" t="s">
        <v>53</v>
      </c>
      <c r="B26" s="6" t="s">
        <v>54</v>
      </c>
      <c r="C26" s="6" t="str">
        <f>VLOOKUP(B26,serial!C1:D13,2,FALSE)</f>
        <v>FCO</v>
      </c>
      <c r="D26" s="13" t="s">
        <v>55</v>
      </c>
      <c r="E26" s="99">
        <v>30</v>
      </c>
      <c r="F26" s="99">
        <v>12</v>
      </c>
      <c r="G26" s="99">
        <v>18</v>
      </c>
      <c r="H26" s="99">
        <v>26</v>
      </c>
      <c r="I26" s="99">
        <v>4</v>
      </c>
      <c r="J26" s="99">
        <v>11</v>
      </c>
      <c r="K26" s="99">
        <v>0</v>
      </c>
      <c r="L26" s="99">
        <v>6254</v>
      </c>
      <c r="M26" s="99">
        <v>0</v>
      </c>
      <c r="N26" s="99">
        <v>2</v>
      </c>
      <c r="O26" s="99">
        <v>3</v>
      </c>
      <c r="P26" s="99">
        <v>25</v>
      </c>
      <c r="Q26" s="99">
        <v>0</v>
      </c>
      <c r="R26" s="99">
        <v>0</v>
      </c>
      <c r="S26" s="99">
        <v>0</v>
      </c>
    </row>
    <row r="27" spans="1:20" ht="18" customHeight="1" x14ac:dyDescent="0.2">
      <c r="A27" s="36" t="s">
        <v>56</v>
      </c>
      <c r="B27" s="6" t="s">
        <v>51</v>
      </c>
      <c r="C27" s="6" t="str">
        <f>VLOOKUP(B27,serial!C1:D13,2,FALSE)</f>
        <v>FOCR</v>
      </c>
      <c r="D27" s="12" t="s">
        <v>57</v>
      </c>
      <c r="E27" s="99">
        <v>9</v>
      </c>
      <c r="F27" s="99">
        <v>1</v>
      </c>
      <c r="G27" s="99">
        <v>8</v>
      </c>
      <c r="H27" s="99">
        <v>6</v>
      </c>
      <c r="I27" s="99">
        <v>3</v>
      </c>
      <c r="J27" s="99">
        <v>3</v>
      </c>
      <c r="K27" s="99">
        <v>0</v>
      </c>
      <c r="L27" s="99">
        <v>853</v>
      </c>
      <c r="M27" s="99">
        <v>0</v>
      </c>
      <c r="N27" s="99">
        <v>0</v>
      </c>
      <c r="O27" s="99">
        <v>5</v>
      </c>
      <c r="P27" s="99">
        <v>4</v>
      </c>
      <c r="Q27" s="99">
        <v>0</v>
      </c>
      <c r="R27" s="99">
        <v>0</v>
      </c>
      <c r="S27" s="99">
        <v>0</v>
      </c>
    </row>
    <row r="28" spans="1:20" ht="19.5" customHeight="1" x14ac:dyDescent="0.2">
      <c r="A28" s="33" t="s">
        <v>58</v>
      </c>
      <c r="B28" s="6" t="s">
        <v>59</v>
      </c>
      <c r="C28" s="6" t="str">
        <f>VLOOKUP(B28,serial!C1:D113,2,FALSE)</f>
        <v>BM</v>
      </c>
      <c r="D28" s="12" t="s">
        <v>60</v>
      </c>
      <c r="E28" s="99">
        <v>37</v>
      </c>
      <c r="F28" s="99">
        <v>3</v>
      </c>
      <c r="G28" s="99">
        <v>33</v>
      </c>
      <c r="H28" s="99">
        <v>34</v>
      </c>
      <c r="I28" s="99">
        <v>2</v>
      </c>
      <c r="J28" s="99">
        <v>14</v>
      </c>
      <c r="K28" s="99">
        <v>0</v>
      </c>
      <c r="L28" s="99">
        <v>14916</v>
      </c>
      <c r="M28" s="99">
        <v>0</v>
      </c>
      <c r="N28" s="99">
        <v>0</v>
      </c>
      <c r="O28" s="99">
        <v>0</v>
      </c>
      <c r="P28" s="99">
        <v>34</v>
      </c>
      <c r="Q28" s="99">
        <v>3</v>
      </c>
      <c r="R28" s="99">
        <v>0</v>
      </c>
      <c r="S28" s="99">
        <v>0</v>
      </c>
    </row>
    <row r="29" spans="1:20" ht="18.75" customHeight="1" x14ac:dyDescent="0.2">
      <c r="A29" s="33" t="s">
        <v>61</v>
      </c>
      <c r="B29" s="6" t="s">
        <v>62</v>
      </c>
      <c r="C29" s="6" t="str">
        <f>VLOOKUP(B29,serial!C1:D13,2,FALSE)</f>
        <v>FCM</v>
      </c>
      <c r="D29" s="13" t="s">
        <v>63</v>
      </c>
      <c r="E29" s="99">
        <v>7</v>
      </c>
      <c r="F29" s="99">
        <v>1</v>
      </c>
      <c r="G29" s="99">
        <v>6</v>
      </c>
      <c r="H29" s="99">
        <v>6</v>
      </c>
      <c r="I29" s="99">
        <v>1</v>
      </c>
      <c r="J29" s="99">
        <v>2</v>
      </c>
      <c r="K29" s="99">
        <v>0</v>
      </c>
      <c r="L29" s="99">
        <v>3065</v>
      </c>
      <c r="M29" s="99">
        <v>0</v>
      </c>
      <c r="N29" s="99">
        <v>0</v>
      </c>
      <c r="O29" s="99">
        <v>0</v>
      </c>
      <c r="P29" s="99">
        <v>7</v>
      </c>
      <c r="Q29" s="99">
        <v>0</v>
      </c>
      <c r="R29" s="99">
        <v>0</v>
      </c>
      <c r="S29" s="99">
        <v>0</v>
      </c>
    </row>
    <row r="30" spans="1:20" ht="14.25" customHeight="1" x14ac:dyDescent="0.2">
      <c r="A30" s="36" t="s">
        <v>64</v>
      </c>
      <c r="B30" s="6" t="s">
        <v>65</v>
      </c>
      <c r="C30" s="6" t="str">
        <f>VLOOKUP(B30,serial!C1:D13,2,FALSE)</f>
        <v>FMCR</v>
      </c>
      <c r="D30" s="14" t="s">
        <v>66</v>
      </c>
      <c r="E30" s="99">
        <v>10</v>
      </c>
      <c r="F30" s="99">
        <v>1</v>
      </c>
      <c r="G30" s="99">
        <v>9</v>
      </c>
      <c r="H30" s="99">
        <v>9</v>
      </c>
      <c r="I30" s="99">
        <v>1</v>
      </c>
      <c r="J30" s="99">
        <v>1</v>
      </c>
      <c r="K30" s="99">
        <v>0</v>
      </c>
      <c r="L30" s="99">
        <v>3300</v>
      </c>
      <c r="M30" s="99">
        <v>0</v>
      </c>
      <c r="N30" s="99">
        <v>0</v>
      </c>
      <c r="O30" s="99">
        <v>0</v>
      </c>
      <c r="P30" s="99">
        <v>10</v>
      </c>
      <c r="Q30" s="99">
        <v>0</v>
      </c>
      <c r="R30" s="99">
        <v>0</v>
      </c>
      <c r="S30" s="99">
        <v>0</v>
      </c>
    </row>
    <row r="31" spans="1:20" ht="15" customHeight="1" x14ac:dyDescent="0.2">
      <c r="A31" s="33" t="s">
        <v>67</v>
      </c>
      <c r="B31" s="6" t="s">
        <v>68</v>
      </c>
      <c r="C31" s="6" t="str">
        <f>VLOOKUP(B31,serial!C1:D13,2,FALSE)</f>
        <v>BR</v>
      </c>
      <c r="D31" s="12" t="s">
        <v>69</v>
      </c>
      <c r="E31" s="99">
        <v>1</v>
      </c>
      <c r="F31" s="99">
        <v>1</v>
      </c>
      <c r="G31" s="99">
        <v>0</v>
      </c>
      <c r="H31" s="99">
        <v>1</v>
      </c>
      <c r="I31" s="99">
        <v>0</v>
      </c>
      <c r="J31" s="99">
        <v>1</v>
      </c>
      <c r="K31" s="99">
        <v>0</v>
      </c>
      <c r="L31" s="99">
        <v>14530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1</v>
      </c>
    </row>
    <row r="32" spans="1:20" ht="24.75" customHeight="1" x14ac:dyDescent="0.2">
      <c r="A32" s="33" t="s">
        <v>70</v>
      </c>
      <c r="B32" s="6" t="s">
        <v>71</v>
      </c>
      <c r="C32" s="6" t="str">
        <f>VLOOKUP(B32,serial!C1:D13,2,FALSE)</f>
        <v>BNC</v>
      </c>
      <c r="D32" s="12" t="s">
        <v>72</v>
      </c>
      <c r="E32" s="99">
        <v>1</v>
      </c>
      <c r="F32" s="99">
        <v>0</v>
      </c>
      <c r="G32" s="99">
        <v>1</v>
      </c>
      <c r="H32" s="99">
        <v>1</v>
      </c>
      <c r="I32" s="99">
        <v>0</v>
      </c>
      <c r="J32" s="99">
        <v>0</v>
      </c>
      <c r="K32" s="99">
        <v>0</v>
      </c>
      <c r="L32" s="99">
        <v>1162</v>
      </c>
      <c r="M32" s="99">
        <v>0</v>
      </c>
      <c r="N32" s="99">
        <v>0</v>
      </c>
      <c r="O32" s="99">
        <v>0</v>
      </c>
      <c r="P32" s="99">
        <v>0</v>
      </c>
      <c r="Q32" s="99">
        <v>1</v>
      </c>
      <c r="R32" s="99">
        <v>0</v>
      </c>
      <c r="S32" s="99">
        <v>0</v>
      </c>
    </row>
    <row r="33" spans="1:19" ht="13.5" hidden="1" customHeight="1" x14ac:dyDescent="0.2">
      <c r="A33" s="30"/>
      <c r="B33" s="14"/>
      <c r="C33" s="14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43" spans="1:19" x14ac:dyDescent="0.2">
      <c r="B43" s="14"/>
      <c r="C43" s="14"/>
      <c r="N43" s="30"/>
      <c r="O43" s="30"/>
      <c r="P43" s="30"/>
      <c r="Q43" s="30"/>
      <c r="R43" s="30"/>
      <c r="S43" s="30"/>
    </row>
    <row r="44" spans="1:19" x14ac:dyDescent="0.2">
      <c r="B44" s="14"/>
      <c r="C44" s="14"/>
      <c r="N44" s="30"/>
      <c r="O44" s="30"/>
    </row>
  </sheetData>
  <sheetProtection formatCells="0" formatColumns="0" formatRows="0" insertColumns="0" insertRows="0" insertHyperlinks="0" deleteColumns="0" deleteRows="0" sort="0" autoFilter="0" pivotTables="0"/>
  <mergeCells count="20">
    <mergeCell ref="J3:R3"/>
    <mergeCell ref="J2:S2"/>
    <mergeCell ref="J1:N1"/>
    <mergeCell ref="A10:S10"/>
    <mergeCell ref="E8:P8"/>
    <mergeCell ref="P12:P13"/>
    <mergeCell ref="Q12:Q13"/>
    <mergeCell ref="R12:R13"/>
    <mergeCell ref="J9:N9"/>
    <mergeCell ref="M11:S11"/>
    <mergeCell ref="S12:S13"/>
    <mergeCell ref="M12:M13"/>
    <mergeCell ref="N12:N13"/>
    <mergeCell ref="O12:O13"/>
    <mergeCell ref="A11:A13"/>
    <mergeCell ref="E11:L11"/>
    <mergeCell ref="E12:E13"/>
    <mergeCell ref="L12:L13"/>
    <mergeCell ref="J12:K12"/>
    <mergeCell ref="F12:I12"/>
  </mergeCells>
  <dataValidations count="25"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  <dataValidation type="list" allowBlank="1" showInputMessage="1" showErrorMessage="1" sqref="B28">
      <formula1>types</formula1>
    </dataValidation>
    <dataValidation type="list" allowBlank="1" showInputMessage="1" showErrorMessage="1" sqref="B29">
      <formula1>types</formula1>
    </dataValidation>
    <dataValidation type="list" allowBlank="1" showInputMessage="1" showErrorMessage="1" sqref="B30">
      <formula1>types</formula1>
    </dataValidation>
    <dataValidation type="list" allowBlank="1" showInputMessage="1" showErrorMessage="1" sqref="B31">
      <formula1>types</formula1>
    </dataValidation>
    <dataValidation type="list" allowBlank="1" showInputMessage="1" showErrorMessage="1" sqref="B32">
      <formula1>types</formula1>
    </dataValidation>
    <dataValidation type="list" allowBlank="1" showInputMessage="1" showErrorMessage="1" sqref="E15">
      <formula1>serials</formula1>
    </dataValidation>
    <dataValidation type="list" allowBlank="1" showInputMessage="1" showErrorMessage="1" sqref="F15">
      <formula1>serials</formula1>
    </dataValidation>
    <dataValidation type="list" allowBlank="1" showInputMessage="1" showErrorMessage="1" sqref="G15">
      <formula1>serials</formula1>
    </dataValidation>
    <dataValidation type="list" allowBlank="1" showInputMessage="1" showErrorMessage="1" sqref="H15">
      <formula1>serials</formula1>
    </dataValidation>
    <dataValidation type="list" allowBlank="1" showInputMessage="1" showErrorMessage="1" sqref="I15">
      <formula1>serials</formula1>
    </dataValidation>
    <dataValidation type="list" allowBlank="1" showInputMessage="1" showErrorMessage="1" sqref="J15">
      <formula1>serials</formula1>
    </dataValidation>
    <dataValidation type="list" allowBlank="1" showInputMessage="1" showErrorMessage="1" sqref="K15">
      <formula1>serials</formula1>
    </dataValidation>
    <dataValidation type="list" allowBlank="1" showInputMessage="1" showErrorMessage="1" sqref="L15">
      <formula1>serials</formula1>
    </dataValidation>
    <dataValidation type="list" allowBlank="1" showInputMessage="1" showErrorMessage="1" sqref="M15">
      <formula1>serials</formula1>
    </dataValidation>
    <dataValidation type="list" allowBlank="1" showInputMessage="1" showErrorMessage="1" sqref="N15">
      <formula1>serials</formula1>
    </dataValidation>
    <dataValidation type="list" allowBlank="1" showInputMessage="1" showErrorMessage="1" sqref="O15">
      <formula1>serials</formula1>
    </dataValidation>
    <dataValidation type="list" allowBlank="1" showInputMessage="1" showErrorMessage="1" sqref="P15">
      <formula1>serials</formula1>
    </dataValidation>
    <dataValidation type="list" allowBlank="1" showInputMessage="1" showErrorMessage="1" sqref="Q15">
      <formula1>serials</formula1>
    </dataValidation>
    <dataValidation type="list" allowBlank="1" showInputMessage="1" showErrorMessage="1" sqref="R15">
      <formula1>serials</formula1>
    </dataValidation>
    <dataValidation type="list" allowBlank="1" showInputMessage="1" showErrorMessage="1" sqref="S15">
      <formula1>serials</formula1>
    </dataValidation>
  </dataValidations>
  <pageMargins left="0.55118110236220474" right="0.55118110236220474" top="0.39370078740157483" bottom="0.35433070866141742" header="0.39370078740157483" footer="0.35433070866141742"/>
  <pageSetup paperSize="9" orientation="landscape"/>
  <headerFooter alignWithMargin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workbookViewId="0">
      <selection activeCell="B1" sqref="B1"/>
    </sheetView>
  </sheetViews>
  <sheetFormatPr defaultRowHeight="12.75" x14ac:dyDescent="0.2"/>
  <cols>
    <col min="1" max="1" width="103" customWidth="1"/>
    <col min="3" max="3" width="33.140625" customWidth="1"/>
  </cols>
  <sheetData>
    <row r="1" spans="1:4" x14ac:dyDescent="0.2">
      <c r="A1" t="s">
        <v>258</v>
      </c>
      <c r="B1">
        <v>6454</v>
      </c>
      <c r="C1" t="s">
        <v>68</v>
      </c>
      <c r="D1" t="s">
        <v>259</v>
      </c>
    </row>
    <row r="2" spans="1:4" x14ac:dyDescent="0.2">
      <c r="A2" t="s">
        <v>30</v>
      </c>
      <c r="B2">
        <v>4226</v>
      </c>
      <c r="C2" t="s">
        <v>59</v>
      </c>
      <c r="D2" t="s">
        <v>260</v>
      </c>
    </row>
    <row r="3" spans="1:4" x14ac:dyDescent="0.2">
      <c r="A3" t="s">
        <v>31</v>
      </c>
      <c r="B3">
        <v>4243</v>
      </c>
      <c r="C3" t="s">
        <v>261</v>
      </c>
      <c r="D3" t="s">
        <v>262</v>
      </c>
    </row>
    <row r="4" spans="1:4" x14ac:dyDescent="0.2">
      <c r="A4" t="s">
        <v>32</v>
      </c>
      <c r="B4">
        <v>6349</v>
      </c>
      <c r="C4" t="s">
        <v>263</v>
      </c>
      <c r="D4" t="s">
        <v>264</v>
      </c>
    </row>
    <row r="5" spans="1:4" x14ac:dyDescent="0.2">
      <c r="A5" t="s">
        <v>33</v>
      </c>
      <c r="B5">
        <v>6351</v>
      </c>
      <c r="C5" t="s">
        <v>71</v>
      </c>
      <c r="D5" t="s">
        <v>72</v>
      </c>
    </row>
    <row r="6" spans="1:4" x14ac:dyDescent="0.2">
      <c r="A6" t="s">
        <v>265</v>
      </c>
      <c r="B6">
        <v>6453</v>
      </c>
      <c r="C6" t="s">
        <v>266</v>
      </c>
      <c r="D6" t="s">
        <v>69</v>
      </c>
    </row>
    <row r="7" spans="1:4" x14ac:dyDescent="0.2">
      <c r="A7" t="s">
        <v>34</v>
      </c>
      <c r="B7">
        <v>4247</v>
      </c>
      <c r="C7" t="s">
        <v>267</v>
      </c>
      <c r="D7" t="s">
        <v>268</v>
      </c>
    </row>
    <row r="8" spans="1:4" x14ac:dyDescent="0.2">
      <c r="A8" t="s">
        <v>35</v>
      </c>
      <c r="B8">
        <v>6046</v>
      </c>
      <c r="C8" t="s">
        <v>269</v>
      </c>
      <c r="D8" t="s">
        <v>270</v>
      </c>
    </row>
    <row r="9" spans="1:4" x14ac:dyDescent="0.2">
      <c r="A9" t="s">
        <v>36</v>
      </c>
      <c r="B9">
        <v>4250</v>
      </c>
      <c r="C9" t="s">
        <v>46</v>
      </c>
      <c r="D9" t="s">
        <v>49</v>
      </c>
    </row>
    <row r="10" spans="1:4" x14ac:dyDescent="0.2">
      <c r="A10" t="s">
        <v>271</v>
      </c>
      <c r="B10">
        <v>4253</v>
      </c>
      <c r="C10" t="s">
        <v>62</v>
      </c>
      <c r="D10" t="s">
        <v>63</v>
      </c>
    </row>
    <row r="11" spans="1:4" x14ac:dyDescent="0.2">
      <c r="A11" t="s">
        <v>272</v>
      </c>
      <c r="B11">
        <v>6455</v>
      </c>
      <c r="C11" t="s">
        <v>54</v>
      </c>
      <c r="D11" t="s">
        <v>55</v>
      </c>
    </row>
    <row r="12" spans="1:4" x14ac:dyDescent="0.2">
      <c r="A12" t="s">
        <v>91</v>
      </c>
      <c r="B12">
        <v>4353</v>
      </c>
      <c r="C12" t="s">
        <v>65</v>
      </c>
      <c r="D12" t="s">
        <v>66</v>
      </c>
    </row>
    <row r="13" spans="1:4" x14ac:dyDescent="0.2">
      <c r="A13" t="s">
        <v>105</v>
      </c>
      <c r="B13">
        <v>4354</v>
      </c>
      <c r="C13" t="s">
        <v>51</v>
      </c>
      <c r="D13" t="s">
        <v>57</v>
      </c>
    </row>
    <row r="14" spans="1:4" x14ac:dyDescent="0.2">
      <c r="A14" t="s">
        <v>120</v>
      </c>
      <c r="B14">
        <v>4352</v>
      </c>
    </row>
    <row r="15" spans="1:4" x14ac:dyDescent="0.2">
      <c r="A15" t="s">
        <v>273</v>
      </c>
      <c r="B15">
        <v>6456</v>
      </c>
    </row>
    <row r="16" spans="1:4" x14ac:dyDescent="0.2">
      <c r="A16" t="s">
        <v>274</v>
      </c>
      <c r="B16">
        <v>4357</v>
      </c>
    </row>
    <row r="17" spans="1:2" x14ac:dyDescent="0.2">
      <c r="A17" t="s">
        <v>275</v>
      </c>
      <c r="B17">
        <v>4358</v>
      </c>
    </row>
    <row r="18" spans="1:2" x14ac:dyDescent="0.2">
      <c r="A18" t="s">
        <v>276</v>
      </c>
      <c r="B18">
        <v>4356</v>
      </c>
    </row>
    <row r="19" spans="1:2" x14ac:dyDescent="0.2">
      <c r="A19" t="s">
        <v>277</v>
      </c>
      <c r="B19">
        <v>6457</v>
      </c>
    </row>
    <row r="20" spans="1:2" x14ac:dyDescent="0.2">
      <c r="A20" t="s">
        <v>92</v>
      </c>
      <c r="B20">
        <v>7346</v>
      </c>
    </row>
    <row r="21" spans="1:2" x14ac:dyDescent="0.2">
      <c r="A21" t="s">
        <v>106</v>
      </c>
      <c r="B21">
        <v>7347</v>
      </c>
    </row>
    <row r="22" spans="1:2" x14ac:dyDescent="0.2">
      <c r="A22" t="s">
        <v>121</v>
      </c>
      <c r="B22">
        <v>7348</v>
      </c>
    </row>
    <row r="23" spans="1:2" x14ac:dyDescent="0.2">
      <c r="A23" t="s">
        <v>278</v>
      </c>
      <c r="B23">
        <v>7349</v>
      </c>
    </row>
    <row r="24" spans="1:2" x14ac:dyDescent="0.2">
      <c r="A24" t="s">
        <v>279</v>
      </c>
      <c r="B24">
        <v>7350</v>
      </c>
    </row>
    <row r="25" spans="1:2" x14ac:dyDescent="0.2">
      <c r="A25" t="s">
        <v>280</v>
      </c>
      <c r="B25">
        <v>7351</v>
      </c>
    </row>
    <row r="26" spans="1:2" x14ac:dyDescent="0.2">
      <c r="A26" t="s">
        <v>281</v>
      </c>
      <c r="B26">
        <v>7352</v>
      </c>
    </row>
    <row r="27" spans="1:2" x14ac:dyDescent="0.2">
      <c r="A27" t="s">
        <v>282</v>
      </c>
      <c r="B27">
        <v>6458</v>
      </c>
    </row>
    <row r="28" spans="1:2" x14ac:dyDescent="0.2">
      <c r="A28" t="s">
        <v>93</v>
      </c>
      <c r="B28">
        <v>4385</v>
      </c>
    </row>
    <row r="29" spans="1:2" x14ac:dyDescent="0.2">
      <c r="A29" t="s">
        <v>107</v>
      </c>
      <c r="B29">
        <v>4386</v>
      </c>
    </row>
    <row r="30" spans="1:2" x14ac:dyDescent="0.2">
      <c r="A30" t="s">
        <v>122</v>
      </c>
      <c r="B30">
        <v>4384</v>
      </c>
    </row>
    <row r="31" spans="1:2" x14ac:dyDescent="0.2">
      <c r="A31" t="s">
        <v>283</v>
      </c>
      <c r="B31">
        <v>6459</v>
      </c>
    </row>
    <row r="32" spans="1:2" x14ac:dyDescent="0.2">
      <c r="A32" t="s">
        <v>94</v>
      </c>
      <c r="B32">
        <v>4389</v>
      </c>
    </row>
    <row r="33" spans="1:2" x14ac:dyDescent="0.2">
      <c r="A33" t="s">
        <v>108</v>
      </c>
      <c r="B33">
        <v>4390</v>
      </c>
    </row>
    <row r="34" spans="1:2" x14ac:dyDescent="0.2">
      <c r="A34" t="s">
        <v>123</v>
      </c>
      <c r="B34">
        <v>4388</v>
      </c>
    </row>
    <row r="35" spans="1:2" x14ac:dyDescent="0.2">
      <c r="A35" t="s">
        <v>284</v>
      </c>
      <c r="B35">
        <v>6460</v>
      </c>
    </row>
    <row r="36" spans="1:2" x14ac:dyDescent="0.2">
      <c r="A36" t="s">
        <v>95</v>
      </c>
      <c r="B36">
        <v>4393</v>
      </c>
    </row>
    <row r="37" spans="1:2" x14ac:dyDescent="0.2">
      <c r="A37" t="s">
        <v>109</v>
      </c>
      <c r="B37">
        <v>4394</v>
      </c>
    </row>
    <row r="38" spans="1:2" x14ac:dyDescent="0.2">
      <c r="A38" t="s">
        <v>124</v>
      </c>
      <c r="B38">
        <v>4392</v>
      </c>
    </row>
    <row r="39" spans="1:2" x14ac:dyDescent="0.2">
      <c r="A39" t="s">
        <v>285</v>
      </c>
      <c r="B39">
        <v>6461</v>
      </c>
    </row>
    <row r="40" spans="1:2" x14ac:dyDescent="0.2">
      <c r="A40" t="s">
        <v>96</v>
      </c>
      <c r="B40">
        <v>4401</v>
      </c>
    </row>
    <row r="41" spans="1:2" x14ac:dyDescent="0.2">
      <c r="A41" t="s">
        <v>110</v>
      </c>
      <c r="B41">
        <v>4402</v>
      </c>
    </row>
    <row r="42" spans="1:2" x14ac:dyDescent="0.2">
      <c r="A42" t="s">
        <v>125</v>
      </c>
      <c r="B42">
        <v>5920</v>
      </c>
    </row>
    <row r="43" spans="1:2" x14ac:dyDescent="0.2">
      <c r="A43" t="s">
        <v>286</v>
      </c>
      <c r="B43">
        <v>6462</v>
      </c>
    </row>
    <row r="44" spans="1:2" x14ac:dyDescent="0.2">
      <c r="A44" t="s">
        <v>97</v>
      </c>
      <c r="B44">
        <v>4405</v>
      </c>
    </row>
    <row r="45" spans="1:2" x14ac:dyDescent="0.2">
      <c r="A45" t="s">
        <v>111</v>
      </c>
      <c r="B45">
        <v>4406</v>
      </c>
    </row>
    <row r="46" spans="1:2" x14ac:dyDescent="0.2">
      <c r="A46" t="s">
        <v>126</v>
      </c>
      <c r="B46">
        <v>4400</v>
      </c>
    </row>
    <row r="47" spans="1:2" x14ac:dyDescent="0.2">
      <c r="A47" t="s">
        <v>287</v>
      </c>
      <c r="B47">
        <v>6463</v>
      </c>
    </row>
    <row r="48" spans="1:2" x14ac:dyDescent="0.2">
      <c r="A48" t="s">
        <v>98</v>
      </c>
      <c r="B48">
        <v>4429</v>
      </c>
    </row>
    <row r="49" spans="1:2" x14ac:dyDescent="0.2">
      <c r="A49" t="s">
        <v>112</v>
      </c>
      <c r="B49">
        <v>4414</v>
      </c>
    </row>
    <row r="50" spans="1:2" x14ac:dyDescent="0.2">
      <c r="A50" t="s">
        <v>127</v>
      </c>
      <c r="B50">
        <v>4404</v>
      </c>
    </row>
    <row r="51" spans="1:2" x14ac:dyDescent="0.2">
      <c r="A51" t="s">
        <v>288</v>
      </c>
      <c r="B51">
        <v>6464</v>
      </c>
    </row>
    <row r="52" spans="1:2" x14ac:dyDescent="0.2">
      <c r="A52" t="s">
        <v>99</v>
      </c>
      <c r="B52">
        <v>4470</v>
      </c>
    </row>
    <row r="53" spans="1:2" x14ac:dyDescent="0.2">
      <c r="A53" t="s">
        <v>113</v>
      </c>
      <c r="B53">
        <v>4471</v>
      </c>
    </row>
    <row r="54" spans="1:2" x14ac:dyDescent="0.2">
      <c r="A54" t="s">
        <v>128</v>
      </c>
      <c r="B54">
        <v>4469</v>
      </c>
    </row>
    <row r="55" spans="1:2" x14ac:dyDescent="0.2">
      <c r="A55" t="s">
        <v>289</v>
      </c>
      <c r="B55">
        <v>6465</v>
      </c>
    </row>
    <row r="56" spans="1:2" x14ac:dyDescent="0.2">
      <c r="A56" t="s">
        <v>290</v>
      </c>
      <c r="B56">
        <v>4474</v>
      </c>
    </row>
    <row r="57" spans="1:2" x14ac:dyDescent="0.2">
      <c r="A57" t="s">
        <v>291</v>
      </c>
      <c r="B57">
        <v>4475</v>
      </c>
    </row>
    <row r="58" spans="1:2" x14ac:dyDescent="0.2">
      <c r="A58" t="s">
        <v>37</v>
      </c>
      <c r="B58">
        <v>4473</v>
      </c>
    </row>
    <row r="59" spans="1:2" x14ac:dyDescent="0.2">
      <c r="A59" t="s">
        <v>292</v>
      </c>
      <c r="B59">
        <v>6466</v>
      </c>
    </row>
    <row r="60" spans="1:2" x14ac:dyDescent="0.2">
      <c r="A60" t="s">
        <v>100</v>
      </c>
      <c r="B60">
        <v>4478</v>
      </c>
    </row>
    <row r="61" spans="1:2" x14ac:dyDescent="0.2">
      <c r="A61" t="s">
        <v>114</v>
      </c>
      <c r="B61">
        <v>4479</v>
      </c>
    </row>
    <row r="62" spans="1:2" x14ac:dyDescent="0.2">
      <c r="A62" t="s">
        <v>129</v>
      </c>
      <c r="B62">
        <v>4477</v>
      </c>
    </row>
    <row r="63" spans="1:2" x14ac:dyDescent="0.2">
      <c r="A63" t="s">
        <v>293</v>
      </c>
      <c r="B63">
        <v>6467</v>
      </c>
    </row>
    <row r="64" spans="1:2" x14ac:dyDescent="0.2">
      <c r="A64" t="s">
        <v>101</v>
      </c>
      <c r="B64">
        <v>6468</v>
      </c>
    </row>
    <row r="65" spans="1:2" x14ac:dyDescent="0.2">
      <c r="A65" t="s">
        <v>115</v>
      </c>
      <c r="B65">
        <v>6469</v>
      </c>
    </row>
    <row r="66" spans="1:2" x14ac:dyDescent="0.2">
      <c r="A66" t="s">
        <v>130</v>
      </c>
      <c r="B66">
        <v>6470</v>
      </c>
    </row>
    <row r="67" spans="1:2" x14ac:dyDescent="0.2">
      <c r="A67" t="s">
        <v>294</v>
      </c>
      <c r="B67">
        <v>6471</v>
      </c>
    </row>
    <row r="68" spans="1:2" x14ac:dyDescent="0.2">
      <c r="A68" t="s">
        <v>295</v>
      </c>
      <c r="B68">
        <v>6472</v>
      </c>
    </row>
    <row r="69" spans="1:2" x14ac:dyDescent="0.2">
      <c r="A69" t="s">
        <v>296</v>
      </c>
      <c r="B69">
        <v>6473</v>
      </c>
    </row>
    <row r="70" spans="1:2" x14ac:dyDescent="0.2">
      <c r="A70" t="s">
        <v>144</v>
      </c>
      <c r="B70">
        <v>6474</v>
      </c>
    </row>
    <row r="71" spans="1:2" x14ac:dyDescent="0.2">
      <c r="A71" t="s">
        <v>297</v>
      </c>
      <c r="B71">
        <v>6490</v>
      </c>
    </row>
    <row r="72" spans="1:2" x14ac:dyDescent="0.2">
      <c r="A72" t="s">
        <v>298</v>
      </c>
      <c r="B72">
        <v>6475</v>
      </c>
    </row>
    <row r="73" spans="1:2" x14ac:dyDescent="0.2">
      <c r="A73" t="s">
        <v>299</v>
      </c>
      <c r="B73">
        <v>6480</v>
      </c>
    </row>
    <row r="74" spans="1:2" x14ac:dyDescent="0.2">
      <c r="A74" t="s">
        <v>145</v>
      </c>
      <c r="B74">
        <v>6485</v>
      </c>
    </row>
    <row r="75" spans="1:2" x14ac:dyDescent="0.2">
      <c r="A75" t="s">
        <v>300</v>
      </c>
      <c r="B75">
        <v>6491</v>
      </c>
    </row>
    <row r="76" spans="1:2" x14ac:dyDescent="0.2">
      <c r="A76" t="s">
        <v>301</v>
      </c>
      <c r="B76">
        <v>6476</v>
      </c>
    </row>
    <row r="77" spans="1:2" x14ac:dyDescent="0.2">
      <c r="A77" t="s">
        <v>302</v>
      </c>
      <c r="B77">
        <v>6481</v>
      </c>
    </row>
    <row r="78" spans="1:2" x14ac:dyDescent="0.2">
      <c r="A78" t="s">
        <v>146</v>
      </c>
      <c r="B78">
        <v>6486</v>
      </c>
    </row>
    <row r="79" spans="1:2" x14ac:dyDescent="0.2">
      <c r="A79" t="s">
        <v>303</v>
      </c>
      <c r="B79">
        <v>6492</v>
      </c>
    </row>
    <row r="80" spans="1:2" x14ac:dyDescent="0.2">
      <c r="A80" t="s">
        <v>304</v>
      </c>
      <c r="B80">
        <v>6477</v>
      </c>
    </row>
    <row r="81" spans="1:2" x14ac:dyDescent="0.2">
      <c r="A81" t="s">
        <v>305</v>
      </c>
      <c r="B81">
        <v>6482</v>
      </c>
    </row>
    <row r="82" spans="1:2" x14ac:dyDescent="0.2">
      <c r="A82" t="s">
        <v>147</v>
      </c>
      <c r="B82">
        <v>6487</v>
      </c>
    </row>
    <row r="83" spans="1:2" x14ac:dyDescent="0.2">
      <c r="A83" t="s">
        <v>306</v>
      </c>
      <c r="B83">
        <v>6493</v>
      </c>
    </row>
    <row r="84" spans="1:2" x14ac:dyDescent="0.2">
      <c r="A84" t="s">
        <v>307</v>
      </c>
      <c r="B84">
        <v>6478</v>
      </c>
    </row>
    <row r="85" spans="1:2" x14ac:dyDescent="0.2">
      <c r="A85" t="s">
        <v>308</v>
      </c>
      <c r="B85">
        <v>6483</v>
      </c>
    </row>
    <row r="86" spans="1:2" x14ac:dyDescent="0.2">
      <c r="A86" t="s">
        <v>148</v>
      </c>
      <c r="B86">
        <v>6488</v>
      </c>
    </row>
    <row r="87" spans="1:2" x14ac:dyDescent="0.2">
      <c r="A87" t="s">
        <v>309</v>
      </c>
      <c r="B87">
        <v>6494</v>
      </c>
    </row>
    <row r="88" spans="1:2" x14ac:dyDescent="0.2">
      <c r="A88" t="s">
        <v>310</v>
      </c>
      <c r="B88">
        <v>6479</v>
      </c>
    </row>
    <row r="89" spans="1:2" x14ac:dyDescent="0.2">
      <c r="A89" t="s">
        <v>311</v>
      </c>
      <c r="B89">
        <v>6484</v>
      </c>
    </row>
    <row r="90" spans="1:2" x14ac:dyDescent="0.2">
      <c r="A90" t="s">
        <v>149</v>
      </c>
      <c r="B90">
        <v>6489</v>
      </c>
    </row>
    <row r="91" spans="1:2" x14ac:dyDescent="0.2">
      <c r="A91" t="s">
        <v>312</v>
      </c>
      <c r="B91">
        <v>6495</v>
      </c>
    </row>
    <row r="92" spans="1:2" x14ac:dyDescent="0.2">
      <c r="A92" t="s">
        <v>150</v>
      </c>
      <c r="B92">
        <v>6496</v>
      </c>
    </row>
    <row r="93" spans="1:2" x14ac:dyDescent="0.2">
      <c r="A93" t="s">
        <v>151</v>
      </c>
      <c r="B93">
        <v>6497</v>
      </c>
    </row>
    <row r="94" spans="1:2" x14ac:dyDescent="0.2">
      <c r="A94" t="s">
        <v>313</v>
      </c>
      <c r="B94">
        <v>6498</v>
      </c>
    </row>
    <row r="95" spans="1:2" x14ac:dyDescent="0.2">
      <c r="A95" t="s">
        <v>152</v>
      </c>
      <c r="B95">
        <v>6499</v>
      </c>
    </row>
    <row r="96" spans="1:2" x14ac:dyDescent="0.2">
      <c r="A96" t="s">
        <v>153</v>
      </c>
      <c r="B96">
        <v>6500</v>
      </c>
    </row>
    <row r="97" spans="1:2" x14ac:dyDescent="0.2">
      <c r="A97" t="s">
        <v>154</v>
      </c>
      <c r="B97">
        <v>6501</v>
      </c>
    </row>
    <row r="98" spans="1:2" x14ac:dyDescent="0.2">
      <c r="A98" t="s">
        <v>314</v>
      </c>
      <c r="B98">
        <v>7338</v>
      </c>
    </row>
    <row r="99" spans="1:2" x14ac:dyDescent="0.2">
      <c r="A99" t="s">
        <v>169</v>
      </c>
      <c r="B99">
        <v>4234</v>
      </c>
    </row>
    <row r="100" spans="1:2" x14ac:dyDescent="0.2">
      <c r="A100" t="s">
        <v>170</v>
      </c>
      <c r="B100">
        <v>4235</v>
      </c>
    </row>
    <row r="101" spans="1:2" x14ac:dyDescent="0.2">
      <c r="A101" t="s">
        <v>315</v>
      </c>
      <c r="B101">
        <v>7339</v>
      </c>
    </row>
    <row r="102" spans="1:2" x14ac:dyDescent="0.2">
      <c r="A102" t="s">
        <v>171</v>
      </c>
      <c r="B102">
        <v>7184</v>
      </c>
    </row>
    <row r="103" spans="1:2" x14ac:dyDescent="0.2">
      <c r="A103" t="s">
        <v>172</v>
      </c>
      <c r="B103">
        <v>7185</v>
      </c>
    </row>
    <row r="104" spans="1:2" x14ac:dyDescent="0.2">
      <c r="A104" t="s">
        <v>316</v>
      </c>
      <c r="B104">
        <v>7340</v>
      </c>
    </row>
    <row r="105" spans="1:2" x14ac:dyDescent="0.2">
      <c r="A105" t="s">
        <v>173</v>
      </c>
      <c r="B105">
        <v>4236</v>
      </c>
    </row>
    <row r="106" spans="1:2" x14ac:dyDescent="0.2">
      <c r="A106" t="s">
        <v>174</v>
      </c>
      <c r="B106">
        <v>4237</v>
      </c>
    </row>
    <row r="107" spans="1:2" x14ac:dyDescent="0.2">
      <c r="A107" t="s">
        <v>317</v>
      </c>
      <c r="B107">
        <v>7341</v>
      </c>
    </row>
    <row r="108" spans="1:2" x14ac:dyDescent="0.2">
      <c r="A108" t="s">
        <v>175</v>
      </c>
      <c r="B108">
        <v>4238</v>
      </c>
    </row>
    <row r="109" spans="1:2" x14ac:dyDescent="0.2">
      <c r="A109" t="s">
        <v>176</v>
      </c>
      <c r="B109">
        <v>7186</v>
      </c>
    </row>
    <row r="110" spans="1:2" x14ac:dyDescent="0.2">
      <c r="A110" t="s">
        <v>318</v>
      </c>
      <c r="B110">
        <v>7342</v>
      </c>
    </row>
    <row r="111" spans="1:2" x14ac:dyDescent="0.2">
      <c r="A111" t="s">
        <v>177</v>
      </c>
      <c r="B111">
        <v>4241</v>
      </c>
    </row>
    <row r="112" spans="1:2" x14ac:dyDescent="0.2">
      <c r="A112" t="s">
        <v>179</v>
      </c>
      <c r="B112">
        <v>7816</v>
      </c>
    </row>
    <row r="113" spans="1:2" x14ac:dyDescent="0.2">
      <c r="A113" t="s">
        <v>178</v>
      </c>
      <c r="B113">
        <v>7821</v>
      </c>
    </row>
    <row r="114" spans="1:2" x14ac:dyDescent="0.2">
      <c r="A114" t="s">
        <v>180</v>
      </c>
      <c r="B114">
        <v>6248</v>
      </c>
    </row>
    <row r="115" spans="1:2" x14ac:dyDescent="0.2">
      <c r="A115" t="s">
        <v>181</v>
      </c>
      <c r="B115">
        <v>4614</v>
      </c>
    </row>
    <row r="116" spans="1:2" x14ac:dyDescent="0.2">
      <c r="A116" t="s">
        <v>319</v>
      </c>
      <c r="B116">
        <v>7353</v>
      </c>
    </row>
    <row r="117" spans="1:2" x14ac:dyDescent="0.2">
      <c r="A117" t="s">
        <v>194</v>
      </c>
      <c r="B117">
        <v>4261</v>
      </c>
    </row>
    <row r="118" spans="1:2" x14ac:dyDescent="0.2">
      <c r="A118" t="s">
        <v>195</v>
      </c>
      <c r="B118">
        <v>7818</v>
      </c>
    </row>
    <row r="119" spans="1:2" x14ac:dyDescent="0.2">
      <c r="A119" t="s">
        <v>320</v>
      </c>
      <c r="B119">
        <v>7354</v>
      </c>
    </row>
    <row r="120" spans="1:2" x14ac:dyDescent="0.2">
      <c r="A120" t="s">
        <v>199</v>
      </c>
      <c r="B120">
        <v>6249</v>
      </c>
    </row>
    <row r="121" spans="1:2" x14ac:dyDescent="0.2">
      <c r="A121" t="s">
        <v>200</v>
      </c>
      <c r="B121">
        <v>4262</v>
      </c>
    </row>
    <row r="122" spans="1:2" x14ac:dyDescent="0.2">
      <c r="A122" t="s">
        <v>321</v>
      </c>
      <c r="B122">
        <v>7356</v>
      </c>
    </row>
    <row r="123" spans="1:2" x14ac:dyDescent="0.2">
      <c r="A123" t="s">
        <v>322</v>
      </c>
      <c r="B123">
        <v>7370</v>
      </c>
    </row>
    <row r="124" spans="1:2" x14ac:dyDescent="0.2">
      <c r="A124" t="s">
        <v>210</v>
      </c>
      <c r="B124">
        <v>4264</v>
      </c>
    </row>
    <row r="125" spans="1:2" x14ac:dyDescent="0.2">
      <c r="A125" t="s">
        <v>211</v>
      </c>
      <c r="B125">
        <v>4265</v>
      </c>
    </row>
    <row r="126" spans="1:2" x14ac:dyDescent="0.2">
      <c r="A126" t="s">
        <v>212</v>
      </c>
      <c r="B126">
        <v>4266</v>
      </c>
    </row>
    <row r="127" spans="1:2" x14ac:dyDescent="0.2">
      <c r="A127" t="s">
        <v>213</v>
      </c>
      <c r="B127">
        <v>4267</v>
      </c>
    </row>
    <row r="128" spans="1:2" x14ac:dyDescent="0.2">
      <c r="A128" t="s">
        <v>214</v>
      </c>
      <c r="B128">
        <v>6251</v>
      </c>
    </row>
    <row r="129" spans="1:2" x14ac:dyDescent="0.2">
      <c r="A129" t="s">
        <v>197</v>
      </c>
      <c r="B129">
        <v>4269</v>
      </c>
    </row>
    <row r="130" spans="1:2" x14ac:dyDescent="0.2">
      <c r="A130" t="s">
        <v>196</v>
      </c>
      <c r="B130">
        <v>4466</v>
      </c>
    </row>
    <row r="131" spans="1:2" x14ac:dyDescent="0.2">
      <c r="A131" t="s">
        <v>198</v>
      </c>
      <c r="B131">
        <v>4270</v>
      </c>
    </row>
    <row r="132" spans="1:2" x14ac:dyDescent="0.2">
      <c r="A132" t="s">
        <v>217</v>
      </c>
      <c r="B132">
        <v>4268</v>
      </c>
    </row>
    <row r="133" spans="1:2" x14ac:dyDescent="0.2">
      <c r="A133" t="s">
        <v>323</v>
      </c>
      <c r="B133">
        <v>7363</v>
      </c>
    </row>
    <row r="134" spans="1:2" x14ac:dyDescent="0.2">
      <c r="A134" t="s">
        <v>215</v>
      </c>
      <c r="B134">
        <v>4272</v>
      </c>
    </row>
    <row r="135" spans="1:2" x14ac:dyDescent="0.2">
      <c r="A135" t="s">
        <v>324</v>
      </c>
      <c r="B135">
        <v>7376</v>
      </c>
    </row>
    <row r="136" spans="1:2" x14ac:dyDescent="0.2">
      <c r="A136" t="s">
        <v>325</v>
      </c>
      <c r="B136">
        <v>7364</v>
      </c>
    </row>
    <row r="137" spans="1:2" x14ac:dyDescent="0.2">
      <c r="A137" t="s">
        <v>216</v>
      </c>
      <c r="B137">
        <v>7188</v>
      </c>
    </row>
    <row r="138" spans="1:2" x14ac:dyDescent="0.2">
      <c r="A138" t="s">
        <v>326</v>
      </c>
      <c r="B138">
        <v>7377</v>
      </c>
    </row>
    <row r="139" spans="1:2" x14ac:dyDescent="0.2">
      <c r="A139" t="s">
        <v>327</v>
      </c>
      <c r="B139">
        <v>7365</v>
      </c>
    </row>
    <row r="140" spans="1:2" x14ac:dyDescent="0.2">
      <c r="A140" t="s">
        <v>328</v>
      </c>
      <c r="B140">
        <v>7189</v>
      </c>
    </row>
    <row r="141" spans="1:2" x14ac:dyDescent="0.2">
      <c r="A141" t="s">
        <v>329</v>
      </c>
      <c r="B141">
        <v>7190</v>
      </c>
    </row>
    <row r="142" spans="1:2" x14ac:dyDescent="0.2">
      <c r="A142" t="s">
        <v>330</v>
      </c>
      <c r="B142">
        <v>7366</v>
      </c>
    </row>
    <row r="143" spans="1:2" x14ac:dyDescent="0.2">
      <c r="A143" t="s">
        <v>331</v>
      </c>
      <c r="B143">
        <v>7379</v>
      </c>
    </row>
    <row r="144" spans="1:2" x14ac:dyDescent="0.2">
      <c r="A144" t="s">
        <v>332</v>
      </c>
      <c r="B144">
        <v>7381</v>
      </c>
    </row>
    <row r="145" spans="1:2" x14ac:dyDescent="0.2">
      <c r="A145" t="s">
        <v>333</v>
      </c>
      <c r="B145">
        <v>7382</v>
      </c>
    </row>
    <row r="146" spans="1:2" x14ac:dyDescent="0.2">
      <c r="A146" t="s">
        <v>334</v>
      </c>
      <c r="B146">
        <v>7383</v>
      </c>
    </row>
    <row r="147" spans="1:2" x14ac:dyDescent="0.2">
      <c r="A147" t="s">
        <v>335</v>
      </c>
      <c r="B147">
        <v>7384</v>
      </c>
    </row>
    <row r="148" spans="1:2" x14ac:dyDescent="0.2">
      <c r="A148" t="s">
        <v>336</v>
      </c>
      <c r="B148">
        <v>7367</v>
      </c>
    </row>
    <row r="149" spans="1:2" x14ac:dyDescent="0.2">
      <c r="A149" t="s">
        <v>337</v>
      </c>
      <c r="B149">
        <v>7374</v>
      </c>
    </row>
    <row r="150" spans="1:2" x14ac:dyDescent="0.2">
      <c r="A150" t="s">
        <v>338</v>
      </c>
      <c r="B150">
        <v>7380</v>
      </c>
    </row>
    <row r="151" spans="1:2" x14ac:dyDescent="0.2">
      <c r="A151" t="s">
        <v>339</v>
      </c>
      <c r="B151">
        <v>7385</v>
      </c>
    </row>
    <row r="152" spans="1:2" x14ac:dyDescent="0.2">
      <c r="A152" t="s">
        <v>236</v>
      </c>
      <c r="B152">
        <v>4273</v>
      </c>
    </row>
    <row r="153" spans="1:2" x14ac:dyDescent="0.2">
      <c r="A153" t="s">
        <v>240</v>
      </c>
      <c r="B153">
        <v>7389</v>
      </c>
    </row>
    <row r="154" spans="1:2" x14ac:dyDescent="0.2">
      <c r="A154" t="s">
        <v>340</v>
      </c>
      <c r="B154">
        <v>7386</v>
      </c>
    </row>
    <row r="155" spans="1:2" x14ac:dyDescent="0.2">
      <c r="A155" t="s">
        <v>237</v>
      </c>
      <c r="B155">
        <v>4274</v>
      </c>
    </row>
    <row r="156" spans="1:2" x14ac:dyDescent="0.2">
      <c r="A156" t="s">
        <v>241</v>
      </c>
      <c r="B156">
        <v>7390</v>
      </c>
    </row>
    <row r="157" spans="1:2" x14ac:dyDescent="0.2">
      <c r="A157" t="s">
        <v>341</v>
      </c>
      <c r="B157">
        <v>7387</v>
      </c>
    </row>
    <row r="158" spans="1:2" x14ac:dyDescent="0.2">
      <c r="A158" t="s">
        <v>238</v>
      </c>
      <c r="B158">
        <v>4275</v>
      </c>
    </row>
    <row r="159" spans="1:2" x14ac:dyDescent="0.2">
      <c r="A159" t="s">
        <v>242</v>
      </c>
      <c r="B159">
        <v>7391</v>
      </c>
    </row>
    <row r="160" spans="1:2" x14ac:dyDescent="0.2">
      <c r="A160" t="s">
        <v>342</v>
      </c>
      <c r="B160">
        <v>7388</v>
      </c>
    </row>
    <row r="161" spans="1:2" x14ac:dyDescent="0.2">
      <c r="A161" t="s">
        <v>239</v>
      </c>
      <c r="B161">
        <v>4276</v>
      </c>
    </row>
    <row r="162" spans="1:2" x14ac:dyDescent="0.2">
      <c r="A162" t="s">
        <v>243</v>
      </c>
      <c r="B162">
        <v>7392</v>
      </c>
    </row>
    <row r="163" spans="1:2" x14ac:dyDescent="0.2">
      <c r="A163" t="s">
        <v>343</v>
      </c>
      <c r="B163">
        <v>7393</v>
      </c>
    </row>
    <row r="164" spans="1:2" x14ac:dyDescent="0.2">
      <c r="A164" t="s">
        <v>244</v>
      </c>
      <c r="B164">
        <v>4277</v>
      </c>
    </row>
    <row r="165" spans="1:2" x14ac:dyDescent="0.2">
      <c r="A165" t="s">
        <v>245</v>
      </c>
      <c r="B165">
        <v>4278</v>
      </c>
    </row>
    <row r="166" spans="1:2" x14ac:dyDescent="0.2">
      <c r="A166" t="s">
        <v>344</v>
      </c>
      <c r="B166">
        <v>7394</v>
      </c>
    </row>
    <row r="167" spans="1:2" x14ac:dyDescent="0.2">
      <c r="A167" t="s">
        <v>246</v>
      </c>
      <c r="B167">
        <v>4279</v>
      </c>
    </row>
    <row r="168" spans="1:2" x14ac:dyDescent="0.2">
      <c r="A168" t="s">
        <v>247</v>
      </c>
      <c r="B168">
        <v>4280</v>
      </c>
    </row>
    <row r="169" spans="1:2" x14ac:dyDescent="0.2">
      <c r="A169" t="s">
        <v>345</v>
      </c>
      <c r="B169">
        <v>7395</v>
      </c>
    </row>
    <row r="170" spans="1:2" x14ac:dyDescent="0.2">
      <c r="A170" t="s">
        <v>248</v>
      </c>
      <c r="B170">
        <v>4281</v>
      </c>
    </row>
    <row r="171" spans="1:2" x14ac:dyDescent="0.2">
      <c r="A171" t="s">
        <v>249</v>
      </c>
      <c r="B171">
        <v>4282</v>
      </c>
    </row>
    <row r="172" spans="1:2" x14ac:dyDescent="0.2">
      <c r="A172" t="s">
        <v>346</v>
      </c>
      <c r="B172">
        <v>7396</v>
      </c>
    </row>
    <row r="173" spans="1:2" x14ac:dyDescent="0.2">
      <c r="A173" t="s">
        <v>250</v>
      </c>
      <c r="B173">
        <v>4283</v>
      </c>
    </row>
    <row r="174" spans="1:2" x14ac:dyDescent="0.2">
      <c r="A174" t="s">
        <v>251</v>
      </c>
      <c r="B174">
        <v>4284</v>
      </c>
    </row>
    <row r="175" spans="1:2" x14ac:dyDescent="0.2">
      <c r="A175" t="s">
        <v>252</v>
      </c>
      <c r="B175">
        <v>4628</v>
      </c>
    </row>
    <row r="176" spans="1:2" x14ac:dyDescent="0.2">
      <c r="A176" t="s">
        <v>253</v>
      </c>
      <c r="B176">
        <v>4649</v>
      </c>
    </row>
    <row r="177" spans="1:2" x14ac:dyDescent="0.2">
      <c r="A177" t="s">
        <v>347</v>
      </c>
      <c r="B177">
        <v>7793</v>
      </c>
    </row>
    <row r="178" spans="1:2" x14ac:dyDescent="0.2">
      <c r="A178" t="s">
        <v>348</v>
      </c>
      <c r="B178">
        <v>7787</v>
      </c>
    </row>
    <row r="179" spans="1:2" x14ac:dyDescent="0.2">
      <c r="A179" t="s">
        <v>349</v>
      </c>
      <c r="B179">
        <v>7812</v>
      </c>
    </row>
    <row r="180" spans="1:2" x14ac:dyDescent="0.2">
      <c r="A180" t="s">
        <v>350</v>
      </c>
      <c r="B180">
        <v>7815</v>
      </c>
    </row>
    <row r="181" spans="1:2" x14ac:dyDescent="0.2">
      <c r="A181" t="s">
        <v>351</v>
      </c>
      <c r="B181">
        <v>7814</v>
      </c>
    </row>
    <row r="182" spans="1:2" x14ac:dyDescent="0.2">
      <c r="A182" t="s">
        <v>352</v>
      </c>
      <c r="B182">
        <v>7788</v>
      </c>
    </row>
    <row r="183" spans="1:2" x14ac:dyDescent="0.2">
      <c r="A183" t="s">
        <v>353</v>
      </c>
      <c r="B183">
        <v>7789</v>
      </c>
    </row>
    <row r="184" spans="1:2" x14ac:dyDescent="0.2">
      <c r="A184" t="s">
        <v>354</v>
      </c>
      <c r="B184">
        <v>7790</v>
      </c>
    </row>
    <row r="185" spans="1:2" x14ac:dyDescent="0.2">
      <c r="A185" t="s">
        <v>355</v>
      </c>
      <c r="B185">
        <v>7792</v>
      </c>
    </row>
    <row r="186" spans="1:2" x14ac:dyDescent="0.2">
      <c r="A186" t="s">
        <v>356</v>
      </c>
      <c r="B186">
        <v>7796</v>
      </c>
    </row>
    <row r="187" spans="1:2" x14ac:dyDescent="0.2">
      <c r="A187" t="s">
        <v>357</v>
      </c>
      <c r="B187">
        <v>7797</v>
      </c>
    </row>
    <row r="188" spans="1:2" x14ac:dyDescent="0.2">
      <c r="A188" t="s">
        <v>358</v>
      </c>
      <c r="B188">
        <v>7798</v>
      </c>
    </row>
    <row r="189" spans="1:2" x14ac:dyDescent="0.2">
      <c r="A189" t="s">
        <v>359</v>
      </c>
      <c r="B189">
        <v>7799</v>
      </c>
    </row>
    <row r="190" spans="1:2" x14ac:dyDescent="0.2">
      <c r="A190" t="s">
        <v>360</v>
      </c>
      <c r="B190">
        <v>7800</v>
      </c>
    </row>
    <row r="191" spans="1:2" x14ac:dyDescent="0.2">
      <c r="A191" t="s">
        <v>361</v>
      </c>
      <c r="B191">
        <v>7801</v>
      </c>
    </row>
    <row r="192" spans="1:2" x14ac:dyDescent="0.2">
      <c r="A192" t="s">
        <v>362</v>
      </c>
      <c r="B192">
        <v>7802</v>
      </c>
    </row>
    <row r="193" spans="1:2" x14ac:dyDescent="0.2">
      <c r="A193" t="s">
        <v>363</v>
      </c>
      <c r="B193">
        <v>7803</v>
      </c>
    </row>
    <row r="194" spans="1:2" x14ac:dyDescent="0.2">
      <c r="A194" t="s">
        <v>364</v>
      </c>
      <c r="B194">
        <v>7804</v>
      </c>
    </row>
    <row r="195" spans="1:2" x14ac:dyDescent="0.2">
      <c r="A195" t="s">
        <v>365</v>
      </c>
      <c r="B195">
        <v>7805</v>
      </c>
    </row>
    <row r="196" spans="1:2" x14ac:dyDescent="0.2">
      <c r="A196" t="s">
        <v>366</v>
      </c>
      <c r="B196">
        <v>7806</v>
      </c>
    </row>
    <row r="197" spans="1:2" x14ac:dyDescent="0.2">
      <c r="A197" t="s">
        <v>367</v>
      </c>
      <c r="B197">
        <v>7813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zoomScale="85" zoomScaleNormal="85" workbookViewId="0">
      <selection sqref="A1:A5"/>
    </sheetView>
  </sheetViews>
  <sheetFormatPr defaultRowHeight="12.75" x14ac:dyDescent="0.2"/>
  <cols>
    <col min="1" max="1" width="41.140625" style="1" customWidth="1"/>
    <col min="2" max="2" width="34.7109375" style="14" hidden="1" customWidth="1"/>
    <col min="3" max="3" width="18.140625" style="14" hidden="1" customWidth="1"/>
    <col min="4" max="4" width="21.5703125" style="14" hidden="1" customWidth="1"/>
    <col min="5" max="5" width="10.42578125" style="14" customWidth="1"/>
    <col min="6" max="6" width="9.140625" style="14" customWidth="1"/>
    <col min="7" max="7" width="7.28515625" style="1" customWidth="1"/>
    <col min="8" max="8" width="7" style="1" customWidth="1"/>
    <col min="9" max="9" width="7.28515625" style="1" customWidth="1"/>
    <col min="10" max="10" width="7.5703125" style="1" customWidth="1"/>
    <col min="11" max="11" width="7.42578125" style="1" customWidth="1"/>
    <col min="12" max="12" width="6.42578125" style="1" customWidth="1"/>
    <col min="13" max="13" width="8" style="1" customWidth="1"/>
    <col min="14" max="15" width="8.42578125" style="1" customWidth="1"/>
    <col min="16" max="16" width="9.28515625" style="1" customWidth="1"/>
    <col min="17" max="17" width="9.140625" style="1" customWidth="1"/>
  </cols>
  <sheetData>
    <row r="1" spans="1:18" x14ac:dyDescent="0.2">
      <c r="A1" s="170" t="s">
        <v>5</v>
      </c>
      <c r="B1" s="70"/>
      <c r="C1" s="70"/>
      <c r="D1" s="70"/>
      <c r="E1" s="181" t="s">
        <v>73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58"/>
      <c r="Q1" s="14"/>
      <c r="R1" s="14"/>
    </row>
    <row r="2" spans="1:18" x14ac:dyDescent="0.2">
      <c r="A2" s="171"/>
      <c r="B2" s="54"/>
      <c r="C2" s="54"/>
      <c r="D2" s="54"/>
      <c r="E2" s="10"/>
      <c r="F2" s="173" t="s">
        <v>74</v>
      </c>
      <c r="G2" s="174"/>
      <c r="H2" s="174"/>
      <c r="I2" s="174"/>
      <c r="J2" s="174"/>
      <c r="K2" s="174"/>
      <c r="L2" s="174"/>
      <c r="M2" s="174"/>
      <c r="N2" s="174"/>
      <c r="O2" s="174"/>
      <c r="P2" s="175"/>
      <c r="Q2" s="14"/>
      <c r="R2" s="14"/>
    </row>
    <row r="3" spans="1:18" ht="9.75" customHeight="1" x14ac:dyDescent="0.2">
      <c r="A3" s="171"/>
      <c r="B3" s="54"/>
      <c r="C3" s="54"/>
      <c r="D3" s="54"/>
      <c r="E3" s="176" t="s">
        <v>75</v>
      </c>
      <c r="F3" s="176" t="s">
        <v>76</v>
      </c>
      <c r="G3" s="176" t="s">
        <v>77</v>
      </c>
      <c r="H3" s="178" t="s">
        <v>78</v>
      </c>
      <c r="I3" s="176" t="s">
        <v>79</v>
      </c>
      <c r="J3" s="176" t="s">
        <v>80</v>
      </c>
      <c r="K3" s="178" t="s">
        <v>81</v>
      </c>
      <c r="L3" s="178" t="s">
        <v>82</v>
      </c>
      <c r="M3" s="178" t="s">
        <v>83</v>
      </c>
      <c r="N3" s="178" t="s">
        <v>84</v>
      </c>
      <c r="O3" s="178" t="s">
        <v>85</v>
      </c>
      <c r="P3" s="176" t="s">
        <v>86</v>
      </c>
      <c r="Q3" s="14"/>
      <c r="R3" s="14"/>
    </row>
    <row r="4" spans="1:18" ht="97.5" customHeight="1" x14ac:dyDescent="0.2">
      <c r="A4" s="171"/>
      <c r="B4" s="54"/>
      <c r="C4" s="54"/>
      <c r="D4" s="54"/>
      <c r="E4" s="177"/>
      <c r="F4" s="177"/>
      <c r="G4" s="177"/>
      <c r="H4" s="179"/>
      <c r="I4" s="177"/>
      <c r="J4" s="177"/>
      <c r="K4" s="179"/>
      <c r="L4" s="179"/>
      <c r="M4" s="179"/>
      <c r="N4" s="179"/>
      <c r="O4" s="180"/>
      <c r="P4" s="177"/>
      <c r="Q4" s="14"/>
      <c r="R4" s="14"/>
    </row>
    <row r="5" spans="1:18" x14ac:dyDescent="0.2">
      <c r="A5" s="172"/>
      <c r="B5" s="55"/>
      <c r="C5" s="55"/>
      <c r="D5" s="55"/>
      <c r="E5" s="10" t="s">
        <v>87</v>
      </c>
      <c r="F5" s="10" t="s">
        <v>88</v>
      </c>
      <c r="G5" s="10" t="s">
        <v>88</v>
      </c>
      <c r="H5" s="10" t="s">
        <v>88</v>
      </c>
      <c r="I5" s="10" t="s">
        <v>88</v>
      </c>
      <c r="J5" s="10" t="s">
        <v>88</v>
      </c>
      <c r="K5" s="10" t="s">
        <v>89</v>
      </c>
      <c r="L5" s="10" t="s">
        <v>88</v>
      </c>
      <c r="M5" s="10" t="s">
        <v>88</v>
      </c>
      <c r="N5" s="10" t="s">
        <v>88</v>
      </c>
      <c r="O5" s="10" t="s">
        <v>87</v>
      </c>
      <c r="P5" s="10" t="s">
        <v>88</v>
      </c>
      <c r="Q5" s="14"/>
      <c r="R5" s="14"/>
    </row>
    <row r="6" spans="1:18" x14ac:dyDescent="0.2">
      <c r="A6" s="10" t="s">
        <v>90</v>
      </c>
      <c r="B6" s="10" t="s">
        <v>26</v>
      </c>
      <c r="C6" s="52" t="s">
        <v>27</v>
      </c>
      <c r="D6" s="10" t="s">
        <v>28</v>
      </c>
      <c r="E6" s="10">
        <v>16</v>
      </c>
      <c r="F6" s="10">
        <v>17</v>
      </c>
      <c r="G6" s="10">
        <v>18</v>
      </c>
      <c r="H6" s="10">
        <v>19</v>
      </c>
      <c r="I6" s="10">
        <v>20</v>
      </c>
      <c r="J6" s="10">
        <v>21</v>
      </c>
      <c r="K6" s="10">
        <v>22</v>
      </c>
      <c r="L6" s="10">
        <v>23</v>
      </c>
      <c r="M6" s="10">
        <v>24</v>
      </c>
      <c r="N6" s="7">
        <v>25</v>
      </c>
      <c r="O6" s="10">
        <v>26</v>
      </c>
      <c r="P6" s="10">
        <v>27</v>
      </c>
      <c r="Q6" s="14"/>
      <c r="R6" s="14"/>
    </row>
    <row r="7" spans="1:18" s="14" customFormat="1" ht="138.75" hidden="1" customHeight="1" x14ac:dyDescent="0.2">
      <c r="A7" s="53" t="s">
        <v>29</v>
      </c>
      <c r="B7" s="10"/>
      <c r="C7" s="10"/>
      <c r="D7" s="10"/>
      <c r="E7" s="57" t="s">
        <v>91</v>
      </c>
      <c r="F7" s="72" t="s">
        <v>92</v>
      </c>
      <c r="G7" s="57" t="s">
        <v>93</v>
      </c>
      <c r="H7" s="57" t="s">
        <v>94</v>
      </c>
      <c r="I7" s="57" t="s">
        <v>95</v>
      </c>
      <c r="J7" s="57" t="s">
        <v>96</v>
      </c>
      <c r="K7" s="57" t="s">
        <v>97</v>
      </c>
      <c r="L7" s="57" t="s">
        <v>98</v>
      </c>
      <c r="M7" s="57" t="s">
        <v>99</v>
      </c>
      <c r="N7" s="57"/>
      <c r="O7" s="57" t="s">
        <v>100</v>
      </c>
      <c r="P7" s="42" t="s">
        <v>101</v>
      </c>
    </row>
    <row r="8" spans="1:18" s="14" customFormat="1" hidden="1" x14ac:dyDescent="0.2">
      <c r="A8" s="62" t="s">
        <v>38</v>
      </c>
      <c r="B8" s="10"/>
      <c r="C8" s="10"/>
      <c r="D8" s="10"/>
      <c r="E8" s="71">
        <f>VLOOKUP(E7,serial!A1:B1000,2,FALSE)</f>
        <v>4353</v>
      </c>
      <c r="F8" s="71">
        <f>VLOOKUP(F7,serial!A1:B1000,2,FALSE)</f>
        <v>7346</v>
      </c>
      <c r="G8" s="71">
        <f>VLOOKUP(G7,serial!A1:B1000,2,FALSE)</f>
        <v>4385</v>
      </c>
      <c r="H8" s="71">
        <f>VLOOKUP(H7,serial!A1:B1000,2,FALSE)</f>
        <v>4389</v>
      </c>
      <c r="I8" s="71">
        <f>VLOOKUP(I7,serial!A1:B1000,2,FALSE)</f>
        <v>4393</v>
      </c>
      <c r="J8" s="71">
        <f>VLOOKUP(J7,serial!A1:B1000,2,FALSE)</f>
        <v>4401</v>
      </c>
      <c r="K8" s="71">
        <f>VLOOKUP(K7,serial!A1:B1000,2,FALSE)</f>
        <v>4405</v>
      </c>
      <c r="L8" s="71">
        <f>VLOOKUP(L7,serial!A1:B1000,2,FALSE)</f>
        <v>4429</v>
      </c>
      <c r="M8" s="71">
        <f>VLOOKUP(M7,serial!A1:B1000,2,FALSE)</f>
        <v>4470</v>
      </c>
      <c r="N8" s="71" t="e">
        <f>VLOOKUP(N7,serial!A1:B1000,2,FALSE)</f>
        <v>#N/A</v>
      </c>
      <c r="O8" s="71">
        <f>VLOOKUP(O7,serial!A1:B1000,2,FALSE)</f>
        <v>4478</v>
      </c>
      <c r="P8" s="71">
        <f>VLOOKUP(P7,serial!A1:B1000,2,FALSE)</f>
        <v>6468</v>
      </c>
    </row>
    <row r="9" spans="1:18" s="14" customFormat="1" hidden="1" x14ac:dyDescent="0.2">
      <c r="A9" s="65" t="s">
        <v>39</v>
      </c>
      <c r="B9" s="10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8" s="14" customFormat="1" hidden="1" x14ac:dyDescent="0.2">
      <c r="A10" s="66" t="s">
        <v>40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8" ht="32.25" customHeight="1" x14ac:dyDescent="0.2">
      <c r="A11" s="12" t="s">
        <v>41</v>
      </c>
      <c r="B11" s="12"/>
      <c r="C11" s="12"/>
      <c r="D11" s="12"/>
      <c r="E11" s="100">
        <f t="shared" ref="E11:P11" si="0">E15+E17+E20+E23+E24</f>
        <v>184481</v>
      </c>
      <c r="F11" s="100">
        <f t="shared" si="0"/>
        <v>43934</v>
      </c>
      <c r="G11" s="100">
        <f t="shared" si="0"/>
        <v>737</v>
      </c>
      <c r="H11" s="100">
        <f t="shared" si="0"/>
        <v>227</v>
      </c>
      <c r="I11" s="100">
        <f t="shared" si="0"/>
        <v>288</v>
      </c>
      <c r="J11" s="100">
        <f t="shared" si="0"/>
        <v>1402</v>
      </c>
      <c r="K11" s="100">
        <f t="shared" si="0"/>
        <v>193</v>
      </c>
      <c r="L11" s="100">
        <f t="shared" si="0"/>
        <v>0</v>
      </c>
      <c r="M11" s="100">
        <f t="shared" si="0"/>
        <v>847</v>
      </c>
      <c r="N11" s="100">
        <f t="shared" si="0"/>
        <v>188175</v>
      </c>
      <c r="O11" s="100">
        <f t="shared" si="0"/>
        <v>136018</v>
      </c>
      <c r="P11" s="100">
        <f t="shared" si="0"/>
        <v>135140</v>
      </c>
      <c r="Q11" s="14"/>
      <c r="R11" s="14"/>
    </row>
    <row r="12" spans="1:18" ht="13.5" customHeight="1" x14ac:dyDescent="0.2">
      <c r="A12" s="15" t="s">
        <v>42</v>
      </c>
      <c r="B12" s="15"/>
      <c r="C12" s="15"/>
      <c r="D12" s="15"/>
      <c r="E12" s="101">
        <f t="shared" ref="E12:P12" si="1">E16+E18+E21</f>
        <v>18060</v>
      </c>
      <c r="F12" s="101">
        <f t="shared" si="1"/>
        <v>4000</v>
      </c>
      <c r="G12" s="101">
        <f t="shared" si="1"/>
        <v>7</v>
      </c>
      <c r="H12" s="101">
        <f t="shared" si="1"/>
        <v>0</v>
      </c>
      <c r="I12" s="101">
        <f t="shared" si="1"/>
        <v>2</v>
      </c>
      <c r="J12" s="101">
        <f t="shared" si="1"/>
        <v>147</v>
      </c>
      <c r="K12" s="101">
        <f t="shared" si="1"/>
        <v>0</v>
      </c>
      <c r="L12" s="101">
        <f t="shared" si="1"/>
        <v>0</v>
      </c>
      <c r="M12" s="101">
        <f t="shared" si="1"/>
        <v>0</v>
      </c>
      <c r="N12" s="101">
        <f t="shared" si="1"/>
        <v>18216</v>
      </c>
      <c r="O12" s="101">
        <f t="shared" si="1"/>
        <v>11954</v>
      </c>
      <c r="P12" s="101">
        <f t="shared" si="1"/>
        <v>11811</v>
      </c>
      <c r="Q12" s="14"/>
      <c r="R12" s="14"/>
    </row>
    <row r="13" spans="1:18" ht="24" customHeight="1" x14ac:dyDescent="0.2">
      <c r="A13" s="15" t="s">
        <v>43</v>
      </c>
      <c r="B13" s="15"/>
      <c r="C13" s="15"/>
      <c r="D13" s="15"/>
      <c r="E13" s="101">
        <f t="shared" ref="E13:P13" si="2">E12+E24</f>
        <v>23455</v>
      </c>
      <c r="F13" s="101">
        <f t="shared" si="2"/>
        <v>4135</v>
      </c>
      <c r="G13" s="101">
        <f t="shared" si="2"/>
        <v>7</v>
      </c>
      <c r="H13" s="101">
        <f t="shared" si="2"/>
        <v>0</v>
      </c>
      <c r="I13" s="101">
        <f t="shared" si="2"/>
        <v>77</v>
      </c>
      <c r="J13" s="101">
        <f t="shared" si="2"/>
        <v>150</v>
      </c>
      <c r="K13" s="101">
        <f t="shared" si="2"/>
        <v>75</v>
      </c>
      <c r="L13" s="101">
        <f t="shared" si="2"/>
        <v>0</v>
      </c>
      <c r="M13" s="101">
        <f t="shared" si="2"/>
        <v>344</v>
      </c>
      <c r="N13" s="101">
        <f t="shared" si="2"/>
        <v>24108</v>
      </c>
      <c r="O13" s="101">
        <f t="shared" si="2"/>
        <v>16526</v>
      </c>
      <c r="P13" s="101">
        <f t="shared" si="2"/>
        <v>16383</v>
      </c>
      <c r="Q13" s="14"/>
      <c r="R13" s="14"/>
    </row>
    <row r="14" spans="1:18" ht="17.25" customHeight="1" x14ac:dyDescent="0.2">
      <c r="A14" s="15" t="s">
        <v>44</v>
      </c>
      <c r="B14" s="15"/>
      <c r="C14" s="15"/>
      <c r="D14" s="15"/>
      <c r="E14" s="101">
        <f t="shared" ref="E14:P14" si="3">E19+E22</f>
        <v>8178</v>
      </c>
      <c r="F14" s="101">
        <f t="shared" si="3"/>
        <v>838</v>
      </c>
      <c r="G14" s="101">
        <f t="shared" si="3"/>
        <v>0</v>
      </c>
      <c r="H14" s="101">
        <f t="shared" si="3"/>
        <v>0</v>
      </c>
      <c r="I14" s="101">
        <f t="shared" si="3"/>
        <v>1</v>
      </c>
      <c r="J14" s="101">
        <f t="shared" si="3"/>
        <v>356</v>
      </c>
      <c r="K14" s="101">
        <f t="shared" si="3"/>
        <v>0</v>
      </c>
      <c r="L14" s="101">
        <f t="shared" si="3"/>
        <v>0</v>
      </c>
      <c r="M14" s="101">
        <f t="shared" si="3"/>
        <v>0</v>
      </c>
      <c r="N14" s="101">
        <f t="shared" si="3"/>
        <v>8535</v>
      </c>
      <c r="O14" s="101">
        <f t="shared" si="3"/>
        <v>7360</v>
      </c>
      <c r="P14" s="101">
        <f t="shared" si="3"/>
        <v>7301</v>
      </c>
      <c r="Q14" s="14"/>
      <c r="R14" s="14"/>
    </row>
    <row r="15" spans="1:18" ht="17.25" customHeight="1" x14ac:dyDescent="0.2">
      <c r="A15" s="13" t="s">
        <v>45</v>
      </c>
      <c r="B15" s="6" t="s">
        <v>62</v>
      </c>
      <c r="C15" s="6" t="str">
        <f>VLOOKUP(B15,serial!C1:D13,2,FALSE)</f>
        <v>FCM</v>
      </c>
      <c r="D15" s="12" t="s">
        <v>47</v>
      </c>
      <c r="E15" s="102">
        <v>93368</v>
      </c>
      <c r="F15" s="99">
        <v>23926</v>
      </c>
      <c r="G15" s="99">
        <v>10</v>
      </c>
      <c r="H15" s="99">
        <v>2</v>
      </c>
      <c r="I15" s="99">
        <v>2</v>
      </c>
      <c r="J15" s="99">
        <v>26</v>
      </c>
      <c r="K15" s="99">
        <v>3</v>
      </c>
      <c r="L15" s="99">
        <v>0</v>
      </c>
      <c r="M15" s="99">
        <v>19</v>
      </c>
      <c r="N15" s="73">
        <f t="shared" ref="N15:N24" si="4">SUM(E15,G15,H15,I15,J15,K15,L15,M15)</f>
        <v>93430</v>
      </c>
      <c r="O15" s="99">
        <v>72538</v>
      </c>
      <c r="P15" s="99">
        <v>73193</v>
      </c>
      <c r="Q15" s="14"/>
      <c r="R15" s="14"/>
    </row>
    <row r="16" spans="1:18" ht="18" customHeight="1" x14ac:dyDescent="0.2">
      <c r="A16" s="12" t="s">
        <v>48</v>
      </c>
      <c r="B16" s="6" t="s">
        <v>46</v>
      </c>
      <c r="C16" s="6" t="str">
        <f>VLOOKUP(B16,serial!C1:D13,2,FALSE)</f>
        <v>FCS</v>
      </c>
      <c r="D16" s="13" t="s">
        <v>49</v>
      </c>
      <c r="E16" s="103">
        <v>7165</v>
      </c>
      <c r="F16" s="99">
        <v>1719</v>
      </c>
      <c r="G16" s="99">
        <v>4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73">
        <f t="shared" si="4"/>
        <v>7169</v>
      </c>
      <c r="O16" s="99">
        <v>4876</v>
      </c>
      <c r="P16" s="99">
        <v>5053</v>
      </c>
      <c r="Q16" s="14"/>
      <c r="R16" s="14"/>
    </row>
    <row r="17" spans="1:18" ht="18" customHeight="1" x14ac:dyDescent="0.2">
      <c r="A17" s="13" t="s">
        <v>50</v>
      </c>
      <c r="B17" s="6" t="s">
        <v>51</v>
      </c>
      <c r="C17" s="6" t="str">
        <f>VLOOKUP(B17,serial!C1:D13,2,FALSE)</f>
        <v>FOCR</v>
      </c>
      <c r="D17" s="12" t="s">
        <v>52</v>
      </c>
      <c r="E17" s="102">
        <v>44533</v>
      </c>
      <c r="F17" s="99">
        <v>12152</v>
      </c>
      <c r="G17" s="99">
        <v>73</v>
      </c>
      <c r="H17" s="99">
        <v>3</v>
      </c>
      <c r="I17" s="99">
        <v>42</v>
      </c>
      <c r="J17" s="99">
        <v>51</v>
      </c>
      <c r="K17" s="99">
        <v>3</v>
      </c>
      <c r="L17" s="99">
        <v>0</v>
      </c>
      <c r="M17" s="99">
        <v>20</v>
      </c>
      <c r="N17" s="73">
        <f t="shared" si="4"/>
        <v>44725</v>
      </c>
      <c r="O17" s="99">
        <v>30699</v>
      </c>
      <c r="P17" s="99">
        <v>29166</v>
      </c>
      <c r="Q17" s="14"/>
      <c r="R17" s="14"/>
    </row>
    <row r="18" spans="1:18" ht="17.25" customHeight="1" x14ac:dyDescent="0.2">
      <c r="A18" s="12" t="s">
        <v>53</v>
      </c>
      <c r="B18" s="6" t="s">
        <v>54</v>
      </c>
      <c r="C18" s="6" t="str">
        <f>VLOOKUP(B18,serial!C1:D13,2,FALSE)</f>
        <v>FCO</v>
      </c>
      <c r="D18" s="13" t="s">
        <v>55</v>
      </c>
      <c r="E18" s="103">
        <v>8776</v>
      </c>
      <c r="F18" s="99">
        <v>1951</v>
      </c>
      <c r="G18" s="99">
        <v>3</v>
      </c>
      <c r="H18" s="99">
        <v>0</v>
      </c>
      <c r="I18" s="99">
        <v>0</v>
      </c>
      <c r="J18" s="99">
        <v>14</v>
      </c>
      <c r="K18" s="99">
        <v>0</v>
      </c>
      <c r="L18" s="99">
        <v>0</v>
      </c>
      <c r="M18" s="99">
        <v>0</v>
      </c>
      <c r="N18" s="73">
        <f t="shared" si="4"/>
        <v>8793</v>
      </c>
      <c r="O18" s="99">
        <v>5230</v>
      </c>
      <c r="P18" s="99">
        <v>4910</v>
      </c>
      <c r="Q18" s="14"/>
      <c r="R18" s="14"/>
    </row>
    <row r="19" spans="1:18" ht="21.75" customHeight="1" x14ac:dyDescent="0.2">
      <c r="A19" s="13" t="s">
        <v>56</v>
      </c>
      <c r="B19" s="6" t="s">
        <v>51</v>
      </c>
      <c r="C19" s="6" t="str">
        <f>VLOOKUP(B19,serial!C1:D13,2,FALSE)</f>
        <v>FOCR</v>
      </c>
      <c r="D19" s="12" t="s">
        <v>57</v>
      </c>
      <c r="E19" s="102">
        <v>1847</v>
      </c>
      <c r="F19" s="99">
        <v>241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73">
        <f t="shared" si="4"/>
        <v>1847</v>
      </c>
      <c r="O19" s="99">
        <v>1718</v>
      </c>
      <c r="P19" s="99">
        <v>1659</v>
      </c>
      <c r="Q19" s="14"/>
      <c r="R19" s="14"/>
    </row>
    <row r="20" spans="1:18" ht="18.75" customHeight="1" x14ac:dyDescent="0.2">
      <c r="A20" s="13" t="s">
        <v>58</v>
      </c>
      <c r="B20" s="6" t="s">
        <v>59</v>
      </c>
      <c r="C20" s="6" t="str">
        <f>VLOOKUP(B20,serial!C1:D13,2,FALSE)</f>
        <v>BM</v>
      </c>
      <c r="D20" s="12" t="s">
        <v>60</v>
      </c>
      <c r="E20" s="102">
        <v>23730</v>
      </c>
      <c r="F20" s="99">
        <v>4698</v>
      </c>
      <c r="G20" s="99">
        <v>19</v>
      </c>
      <c r="H20" s="99">
        <v>0</v>
      </c>
      <c r="I20" s="99">
        <v>15</v>
      </c>
      <c r="J20" s="99">
        <v>754</v>
      </c>
      <c r="K20" s="99">
        <v>0</v>
      </c>
      <c r="L20" s="99">
        <v>0</v>
      </c>
      <c r="M20" s="99">
        <v>17</v>
      </c>
      <c r="N20" s="73">
        <f t="shared" si="4"/>
        <v>24535</v>
      </c>
      <c r="O20" s="99">
        <v>16279</v>
      </c>
      <c r="P20" s="99">
        <v>16279</v>
      </c>
      <c r="Q20" s="14"/>
      <c r="R20" s="14"/>
    </row>
    <row r="21" spans="1:18" ht="17.25" customHeight="1" x14ac:dyDescent="0.2">
      <c r="A21" s="13" t="s">
        <v>61</v>
      </c>
      <c r="B21" s="6" t="s">
        <v>62</v>
      </c>
      <c r="C21" s="6" t="str">
        <f>VLOOKUP(B21,serial!C1:D13,2,FALSE)</f>
        <v>FCM</v>
      </c>
      <c r="D21" s="13" t="s">
        <v>63</v>
      </c>
      <c r="E21" s="102">
        <v>2119</v>
      </c>
      <c r="F21" s="99">
        <v>330</v>
      </c>
      <c r="G21" s="99">
        <v>0</v>
      </c>
      <c r="H21" s="99">
        <v>0</v>
      </c>
      <c r="I21" s="99">
        <v>2</v>
      </c>
      <c r="J21" s="99">
        <v>133</v>
      </c>
      <c r="K21" s="99">
        <v>0</v>
      </c>
      <c r="L21" s="99">
        <v>0</v>
      </c>
      <c r="M21" s="99">
        <v>0</v>
      </c>
      <c r="N21" s="73">
        <f t="shared" si="4"/>
        <v>2254</v>
      </c>
      <c r="O21" s="99">
        <v>1848</v>
      </c>
      <c r="P21" s="99">
        <v>1848</v>
      </c>
      <c r="Q21" s="14"/>
      <c r="R21" s="14"/>
    </row>
    <row r="22" spans="1:18" ht="20.25" customHeight="1" x14ac:dyDescent="0.2">
      <c r="A22" s="12" t="s">
        <v>64</v>
      </c>
      <c r="B22" s="6" t="s">
        <v>65</v>
      </c>
      <c r="C22" s="6" t="str">
        <f>VLOOKUP(B22,serial!C1:D13,2,FALSE)</f>
        <v>FMCR</v>
      </c>
      <c r="D22" s="14" t="s">
        <v>66</v>
      </c>
      <c r="E22" s="100">
        <v>6331</v>
      </c>
      <c r="F22" s="73">
        <v>597</v>
      </c>
      <c r="G22" s="73">
        <v>0</v>
      </c>
      <c r="H22" s="73">
        <v>0</v>
      </c>
      <c r="I22" s="73">
        <v>1</v>
      </c>
      <c r="J22" s="73">
        <v>356</v>
      </c>
      <c r="K22" s="73">
        <v>0</v>
      </c>
      <c r="L22" s="73">
        <v>0</v>
      </c>
      <c r="M22" s="73">
        <v>0</v>
      </c>
      <c r="N22" s="73">
        <f t="shared" si="4"/>
        <v>6688</v>
      </c>
      <c r="O22" s="73">
        <v>5642</v>
      </c>
      <c r="P22" s="73">
        <v>5642</v>
      </c>
      <c r="Q22" s="14"/>
      <c r="R22" s="14"/>
    </row>
    <row r="23" spans="1:18" ht="30.75" customHeight="1" x14ac:dyDescent="0.2">
      <c r="A23" s="12" t="s">
        <v>67</v>
      </c>
      <c r="B23" s="6" t="s">
        <v>68</v>
      </c>
      <c r="C23" s="6" t="str">
        <f>VLOOKUP(B23,serial!C1:D13,2,FALSE)</f>
        <v>BR</v>
      </c>
      <c r="D23" s="12" t="s">
        <v>69</v>
      </c>
      <c r="E23" s="100">
        <v>17455</v>
      </c>
      <c r="F23" s="73">
        <v>3023</v>
      </c>
      <c r="G23" s="73">
        <v>635</v>
      </c>
      <c r="H23" s="73">
        <v>222</v>
      </c>
      <c r="I23" s="73">
        <v>154</v>
      </c>
      <c r="J23" s="73">
        <v>568</v>
      </c>
      <c r="K23" s="73">
        <v>112</v>
      </c>
      <c r="L23" s="73">
        <v>0</v>
      </c>
      <c r="M23" s="73">
        <v>447</v>
      </c>
      <c r="N23" s="73">
        <f t="shared" si="4"/>
        <v>19593</v>
      </c>
      <c r="O23" s="73">
        <v>11930</v>
      </c>
      <c r="P23" s="73">
        <v>11930</v>
      </c>
      <c r="Q23" s="14"/>
      <c r="R23" s="14"/>
    </row>
    <row r="24" spans="1:18" ht="24.75" customHeight="1" x14ac:dyDescent="0.2">
      <c r="A24" s="25" t="s">
        <v>70</v>
      </c>
      <c r="B24" s="6" t="s">
        <v>71</v>
      </c>
      <c r="C24" s="6" t="str">
        <f>VLOOKUP(B24,serial!C1:D13,2,FALSE)</f>
        <v>BNC</v>
      </c>
      <c r="D24" s="12" t="s">
        <v>72</v>
      </c>
      <c r="E24" s="104">
        <v>5395</v>
      </c>
      <c r="F24" s="73">
        <v>135</v>
      </c>
      <c r="G24" s="73">
        <v>0</v>
      </c>
      <c r="H24" s="73">
        <v>0</v>
      </c>
      <c r="I24" s="73">
        <v>75</v>
      </c>
      <c r="J24" s="73">
        <v>3</v>
      </c>
      <c r="K24" s="73">
        <v>75</v>
      </c>
      <c r="L24" s="73">
        <v>0</v>
      </c>
      <c r="M24" s="73">
        <v>344</v>
      </c>
      <c r="N24" s="73">
        <f t="shared" si="4"/>
        <v>5892</v>
      </c>
      <c r="O24" s="73">
        <v>4572</v>
      </c>
      <c r="P24" s="73">
        <v>4572</v>
      </c>
      <c r="Q24" s="14"/>
      <c r="R24" s="14"/>
    </row>
  </sheetData>
  <sheetProtection formatCells="0" formatColumns="0" formatRows="0" insertColumns="0" insertRows="0" insertHyperlinks="0" deleteColumns="0" deleteRows="0" sort="0" autoFilter="0" pivotTables="0"/>
  <mergeCells count="15">
    <mergeCell ref="A1:A5"/>
    <mergeCell ref="F2:P2"/>
    <mergeCell ref="G3:G4"/>
    <mergeCell ref="H3:H4"/>
    <mergeCell ref="I3:I4"/>
    <mergeCell ref="J3:J4"/>
    <mergeCell ref="K3:K4"/>
    <mergeCell ref="E3:E4"/>
    <mergeCell ref="O3:O4"/>
    <mergeCell ref="E1:P1"/>
    <mergeCell ref="L3:L4"/>
    <mergeCell ref="F3:F4"/>
    <mergeCell ref="M3:M4"/>
    <mergeCell ref="N3:N4"/>
    <mergeCell ref="P3:P4"/>
  </mergeCells>
  <dataValidations count="22"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5" zoomScaleNormal="85" workbookViewId="0">
      <selection activeCell="A7" sqref="A7"/>
    </sheetView>
  </sheetViews>
  <sheetFormatPr defaultRowHeight="12.75" x14ac:dyDescent="0.2"/>
  <cols>
    <col min="1" max="1" width="41.140625" style="1" customWidth="1"/>
    <col min="2" max="2" width="34.7109375" style="14" hidden="1" customWidth="1"/>
    <col min="3" max="3" width="18.140625" style="14" hidden="1" customWidth="1"/>
    <col min="4" max="4" width="21.5703125" style="14" hidden="1" customWidth="1"/>
    <col min="5" max="5" width="11.140625" style="14" customWidth="1"/>
    <col min="6" max="6" width="8.140625" style="14" customWidth="1"/>
    <col min="7" max="7" width="8" style="1" customWidth="1"/>
    <col min="8" max="8" width="6.7109375" style="1" customWidth="1"/>
    <col min="9" max="9" width="7.140625" style="1" customWidth="1"/>
    <col min="10" max="10" width="9.5703125" style="1" customWidth="1"/>
    <col min="11" max="11" width="7.42578125" style="1" customWidth="1"/>
    <col min="12" max="12" width="6.42578125" style="1" customWidth="1"/>
    <col min="13" max="13" width="8.7109375" style="1" customWidth="1"/>
    <col min="14" max="14" width="7.28515625" style="1" customWidth="1"/>
    <col min="15" max="15" width="7.42578125" style="1" customWidth="1"/>
    <col min="16" max="16" width="8.140625" style="1" customWidth="1"/>
    <col min="17" max="17" width="9.140625" style="1" customWidth="1"/>
  </cols>
  <sheetData>
    <row r="1" spans="1:17" x14ac:dyDescent="0.2">
      <c r="A1" s="170" t="s">
        <v>5</v>
      </c>
      <c r="B1" s="70"/>
      <c r="C1" s="70"/>
      <c r="D1" s="70"/>
      <c r="E1" s="181" t="s">
        <v>102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58"/>
      <c r="Q1" s="6"/>
    </row>
    <row r="2" spans="1:17" x14ac:dyDescent="0.2">
      <c r="A2" s="171"/>
      <c r="B2" s="54"/>
      <c r="C2" s="54"/>
      <c r="D2" s="54"/>
      <c r="E2" s="10"/>
      <c r="F2" s="173" t="s">
        <v>103</v>
      </c>
      <c r="G2" s="174"/>
      <c r="H2" s="174"/>
      <c r="I2" s="174"/>
      <c r="J2" s="174"/>
      <c r="K2" s="174"/>
      <c r="L2" s="174"/>
      <c r="M2" s="174"/>
      <c r="N2" s="174"/>
      <c r="O2" s="174"/>
      <c r="P2" s="175"/>
      <c r="Q2" s="6"/>
    </row>
    <row r="3" spans="1:17" ht="12.75" customHeight="1" x14ac:dyDescent="0.2">
      <c r="A3" s="171"/>
      <c r="B3" s="54"/>
      <c r="C3" s="54"/>
      <c r="D3" s="54"/>
      <c r="E3" s="176" t="s">
        <v>75</v>
      </c>
      <c r="F3" s="176" t="s">
        <v>76</v>
      </c>
      <c r="G3" s="176" t="s">
        <v>77</v>
      </c>
      <c r="H3" s="178" t="s">
        <v>78</v>
      </c>
      <c r="I3" s="176" t="s">
        <v>79</v>
      </c>
      <c r="J3" s="176" t="s">
        <v>80</v>
      </c>
      <c r="K3" s="178" t="s">
        <v>81</v>
      </c>
      <c r="L3" s="178" t="s">
        <v>82</v>
      </c>
      <c r="M3" s="178" t="s">
        <v>83</v>
      </c>
      <c r="N3" s="178" t="s">
        <v>84</v>
      </c>
      <c r="O3" s="178" t="s">
        <v>85</v>
      </c>
      <c r="P3" s="176" t="s">
        <v>86</v>
      </c>
      <c r="Q3" s="6"/>
    </row>
    <row r="4" spans="1:17" ht="88.5" customHeight="1" x14ac:dyDescent="0.2">
      <c r="A4" s="171"/>
      <c r="B4" s="54"/>
      <c r="C4" s="54"/>
      <c r="D4" s="54"/>
      <c r="E4" s="177"/>
      <c r="F4" s="177"/>
      <c r="G4" s="177"/>
      <c r="H4" s="179"/>
      <c r="I4" s="177"/>
      <c r="J4" s="177"/>
      <c r="K4" s="179"/>
      <c r="L4" s="179"/>
      <c r="M4" s="179"/>
      <c r="N4" s="179"/>
      <c r="O4" s="180"/>
      <c r="P4" s="177"/>
      <c r="Q4" s="6"/>
    </row>
    <row r="5" spans="1:17" ht="15" customHeight="1" x14ac:dyDescent="0.2">
      <c r="A5" s="172"/>
      <c r="B5" s="55"/>
      <c r="C5" s="55"/>
      <c r="D5" s="55"/>
      <c r="E5" s="10" t="s">
        <v>87</v>
      </c>
      <c r="F5" s="10" t="s">
        <v>88</v>
      </c>
      <c r="G5" s="10" t="s">
        <v>88</v>
      </c>
      <c r="H5" s="10" t="s">
        <v>88</v>
      </c>
      <c r="I5" s="10" t="s">
        <v>88</v>
      </c>
      <c r="J5" s="10" t="s">
        <v>88</v>
      </c>
      <c r="K5" s="10" t="s">
        <v>89</v>
      </c>
      <c r="L5" s="10" t="s">
        <v>88</v>
      </c>
      <c r="M5" s="10" t="s">
        <v>88</v>
      </c>
      <c r="N5" s="10" t="s">
        <v>88</v>
      </c>
      <c r="O5" s="10" t="s">
        <v>87</v>
      </c>
      <c r="P5" s="10" t="s">
        <v>88</v>
      </c>
      <c r="Q5" s="6"/>
    </row>
    <row r="6" spans="1:17" ht="12.75" customHeight="1" x14ac:dyDescent="0.2">
      <c r="A6" s="10" t="s">
        <v>104</v>
      </c>
      <c r="B6" s="10" t="s">
        <v>26</v>
      </c>
      <c r="C6" s="52" t="s">
        <v>27</v>
      </c>
      <c r="D6" s="10" t="s">
        <v>28</v>
      </c>
      <c r="E6" s="10">
        <v>28</v>
      </c>
      <c r="F6" s="10">
        <v>29</v>
      </c>
      <c r="G6" s="10">
        <v>30</v>
      </c>
      <c r="H6" s="10">
        <v>31</v>
      </c>
      <c r="I6" s="10">
        <v>32</v>
      </c>
      <c r="J6" s="10">
        <v>33</v>
      </c>
      <c r="K6" s="10">
        <v>34</v>
      </c>
      <c r="L6" s="10">
        <v>35</v>
      </c>
      <c r="M6" s="10">
        <v>36</v>
      </c>
      <c r="N6" s="7">
        <v>37</v>
      </c>
      <c r="O6" s="10">
        <v>38</v>
      </c>
      <c r="P6" s="10">
        <v>39</v>
      </c>
      <c r="Q6" s="6"/>
    </row>
    <row r="7" spans="1:17" s="14" customFormat="1" ht="116.25" hidden="1" customHeight="1" x14ac:dyDescent="0.2">
      <c r="A7" s="53" t="s">
        <v>29</v>
      </c>
      <c r="B7" s="10"/>
      <c r="C7" s="10"/>
      <c r="D7" s="10"/>
      <c r="E7" s="57" t="s">
        <v>105</v>
      </c>
      <c r="F7" s="72" t="s">
        <v>106</v>
      </c>
      <c r="G7" s="57" t="s">
        <v>107</v>
      </c>
      <c r="H7" s="57" t="s">
        <v>108</v>
      </c>
      <c r="I7" s="57" t="s">
        <v>109</v>
      </c>
      <c r="J7" s="57" t="s">
        <v>110</v>
      </c>
      <c r="K7" s="57" t="s">
        <v>111</v>
      </c>
      <c r="L7" s="57" t="s">
        <v>112</v>
      </c>
      <c r="M7" s="57" t="s">
        <v>113</v>
      </c>
      <c r="N7" s="57"/>
      <c r="O7" s="57" t="s">
        <v>114</v>
      </c>
      <c r="P7" s="42" t="s">
        <v>115</v>
      </c>
      <c r="Q7" s="6"/>
    </row>
    <row r="8" spans="1:17" s="14" customFormat="1" ht="12.75" hidden="1" customHeight="1" x14ac:dyDescent="0.2">
      <c r="A8" s="62" t="s">
        <v>38</v>
      </c>
      <c r="B8" s="10"/>
      <c r="C8" s="10"/>
      <c r="D8" s="10"/>
      <c r="E8" s="71">
        <f>VLOOKUP(E7,serial!A1:B1000,2,FALSE)</f>
        <v>4354</v>
      </c>
      <c r="F8" s="71">
        <f>VLOOKUP(F7,serial!A1:B1000,2,FALSE)</f>
        <v>7347</v>
      </c>
      <c r="G8" s="71">
        <f>VLOOKUP(G7,serial!A1:B1000,2,FALSE)</f>
        <v>4386</v>
      </c>
      <c r="H8" s="71">
        <f>VLOOKUP(H7,serial!A1:B1000,2,FALSE)</f>
        <v>4390</v>
      </c>
      <c r="I8" s="71">
        <f>VLOOKUP(I7,serial!A1:B1000,2,FALSE)</f>
        <v>4394</v>
      </c>
      <c r="J8" s="71">
        <f>VLOOKUP(J7,serial!A1:B1000,2,FALSE)</f>
        <v>4402</v>
      </c>
      <c r="K8" s="71">
        <f>VLOOKUP(K7,serial!A1:B1000,2,FALSE)</f>
        <v>4406</v>
      </c>
      <c r="L8" s="71">
        <f>VLOOKUP(L7,serial!A1:B1000,2,FALSE)</f>
        <v>4414</v>
      </c>
      <c r="M8" s="71">
        <f>VLOOKUP(M7,serial!A1:B1000,2,FALSE)</f>
        <v>4471</v>
      </c>
      <c r="N8" s="71" t="e">
        <f>VLOOKUP(N7,serial!A1:B1000,2,FALSE)</f>
        <v>#N/A</v>
      </c>
      <c r="O8" s="71">
        <f>VLOOKUP(O7,serial!A1:B1000,2,FALSE)</f>
        <v>4479</v>
      </c>
      <c r="P8" s="71">
        <f>VLOOKUP(P7,serial!A1:B1000,2,FALSE)</f>
        <v>6469</v>
      </c>
      <c r="Q8" s="6"/>
    </row>
    <row r="9" spans="1:17" s="14" customFormat="1" ht="12.75" hidden="1" customHeight="1" x14ac:dyDescent="0.2">
      <c r="A9" s="65" t="s">
        <v>39</v>
      </c>
      <c r="B9" s="10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s="14" customFormat="1" ht="12.75" hidden="1" customHeight="1" x14ac:dyDescent="0.2">
      <c r="A10" s="66" t="s">
        <v>40</v>
      </c>
      <c r="B10" s="10"/>
      <c r="C10" s="10"/>
      <c r="D10" s="10"/>
      <c r="E10" s="74"/>
      <c r="F10" s="74"/>
      <c r="G10" s="74"/>
      <c r="H10" s="74"/>
      <c r="I10" s="74"/>
      <c r="J10" s="74"/>
      <c r="K10" s="74"/>
      <c r="L10" s="74"/>
      <c r="M10" s="74"/>
      <c r="N10" s="10"/>
      <c r="O10" s="74"/>
      <c r="P10" s="10"/>
      <c r="Q10" s="6"/>
    </row>
    <row r="11" spans="1:17" ht="31.5" customHeight="1" x14ac:dyDescent="0.2">
      <c r="A11" s="12" t="s">
        <v>41</v>
      </c>
      <c r="B11" s="12"/>
      <c r="C11" s="12"/>
      <c r="D11" s="12"/>
      <c r="E11" s="100">
        <f t="shared" ref="E11:P11" si="0">E15+E17+E20+E23+E24</f>
        <v>440496</v>
      </c>
      <c r="F11" s="100">
        <f t="shared" si="0"/>
        <v>39276</v>
      </c>
      <c r="G11" s="100">
        <f t="shared" si="0"/>
        <v>469</v>
      </c>
      <c r="H11" s="100">
        <f t="shared" si="0"/>
        <v>0</v>
      </c>
      <c r="I11" s="100">
        <f t="shared" si="0"/>
        <v>364</v>
      </c>
      <c r="J11" s="100">
        <f t="shared" si="0"/>
        <v>534</v>
      </c>
      <c r="K11" s="100">
        <f t="shared" si="0"/>
        <v>22</v>
      </c>
      <c r="L11" s="100">
        <f t="shared" si="0"/>
        <v>0</v>
      </c>
      <c r="M11" s="100">
        <f t="shared" si="0"/>
        <v>508</v>
      </c>
      <c r="N11" s="100">
        <f t="shared" si="0"/>
        <v>442393</v>
      </c>
      <c r="O11" s="100">
        <f t="shared" si="0"/>
        <v>230918</v>
      </c>
      <c r="P11" s="100">
        <f t="shared" si="0"/>
        <v>73845</v>
      </c>
      <c r="Q11" s="6"/>
    </row>
    <row r="12" spans="1:17" ht="19.5" customHeight="1" x14ac:dyDescent="0.2">
      <c r="A12" s="15" t="s">
        <v>42</v>
      </c>
      <c r="B12" s="15"/>
      <c r="C12" s="15"/>
      <c r="D12" s="15"/>
      <c r="E12" s="101">
        <f t="shared" ref="E12:P12" si="1">E16+E18+E21</f>
        <v>60563</v>
      </c>
      <c r="F12" s="101">
        <f t="shared" si="1"/>
        <v>3299</v>
      </c>
      <c r="G12" s="101">
        <f t="shared" si="1"/>
        <v>0</v>
      </c>
      <c r="H12" s="101">
        <f t="shared" si="1"/>
        <v>0</v>
      </c>
      <c r="I12" s="101">
        <f t="shared" si="1"/>
        <v>0</v>
      </c>
      <c r="J12" s="101">
        <f t="shared" si="1"/>
        <v>1</v>
      </c>
      <c r="K12" s="101">
        <f t="shared" si="1"/>
        <v>0</v>
      </c>
      <c r="L12" s="101">
        <f t="shared" si="1"/>
        <v>0</v>
      </c>
      <c r="M12" s="101">
        <f t="shared" si="1"/>
        <v>0</v>
      </c>
      <c r="N12" s="101">
        <f t="shared" si="1"/>
        <v>60564</v>
      </c>
      <c r="O12" s="101">
        <f t="shared" si="1"/>
        <v>27592</v>
      </c>
      <c r="P12" s="101">
        <f t="shared" si="1"/>
        <v>8216</v>
      </c>
      <c r="Q12" s="6"/>
    </row>
    <row r="13" spans="1:17" ht="22.5" customHeight="1" x14ac:dyDescent="0.2">
      <c r="A13" s="15" t="s">
        <v>43</v>
      </c>
      <c r="B13" s="15"/>
      <c r="C13" s="15"/>
      <c r="D13" s="15"/>
      <c r="E13" s="101">
        <f t="shared" ref="E13:P13" si="2">E12+E24</f>
        <v>66769</v>
      </c>
      <c r="F13" s="101">
        <f t="shared" si="2"/>
        <v>3406</v>
      </c>
      <c r="G13" s="101">
        <f t="shared" si="2"/>
        <v>0</v>
      </c>
      <c r="H13" s="101">
        <f t="shared" si="2"/>
        <v>0</v>
      </c>
      <c r="I13" s="101">
        <f t="shared" si="2"/>
        <v>0</v>
      </c>
      <c r="J13" s="101">
        <f t="shared" si="2"/>
        <v>1</v>
      </c>
      <c r="K13" s="101">
        <f t="shared" si="2"/>
        <v>0</v>
      </c>
      <c r="L13" s="101">
        <f t="shared" si="2"/>
        <v>0</v>
      </c>
      <c r="M13" s="101">
        <f t="shared" si="2"/>
        <v>481</v>
      </c>
      <c r="N13" s="101">
        <f t="shared" si="2"/>
        <v>67251</v>
      </c>
      <c r="O13" s="101">
        <f t="shared" si="2"/>
        <v>29050</v>
      </c>
      <c r="P13" s="101">
        <f t="shared" si="2"/>
        <v>9530</v>
      </c>
      <c r="Q13" s="6"/>
    </row>
    <row r="14" spans="1:17" ht="24" customHeight="1" x14ac:dyDescent="0.2">
      <c r="A14" s="15" t="s">
        <v>44</v>
      </c>
      <c r="B14" s="15"/>
      <c r="C14" s="15"/>
      <c r="D14" s="15"/>
      <c r="E14" s="101">
        <f t="shared" ref="E14:P14" si="3">E19+E22</f>
        <v>9203</v>
      </c>
      <c r="F14" s="101">
        <f t="shared" si="3"/>
        <v>2069</v>
      </c>
      <c r="G14" s="101">
        <f t="shared" si="3"/>
        <v>0</v>
      </c>
      <c r="H14" s="101">
        <f t="shared" si="3"/>
        <v>0</v>
      </c>
      <c r="I14" s="101">
        <f t="shared" si="3"/>
        <v>0</v>
      </c>
      <c r="J14" s="101">
        <f t="shared" si="3"/>
        <v>0</v>
      </c>
      <c r="K14" s="101">
        <f t="shared" si="3"/>
        <v>0</v>
      </c>
      <c r="L14" s="101">
        <f t="shared" si="3"/>
        <v>0</v>
      </c>
      <c r="M14" s="101">
        <f t="shared" si="3"/>
        <v>0</v>
      </c>
      <c r="N14" s="101">
        <f t="shared" si="3"/>
        <v>9203</v>
      </c>
      <c r="O14" s="101">
        <f t="shared" si="3"/>
        <v>8839</v>
      </c>
      <c r="P14" s="101">
        <f t="shared" si="3"/>
        <v>8839</v>
      </c>
      <c r="Q14" s="6"/>
    </row>
    <row r="15" spans="1:17" ht="19.5" customHeight="1" x14ac:dyDescent="0.2">
      <c r="A15" s="13" t="s">
        <v>45</v>
      </c>
      <c r="B15" s="6" t="s">
        <v>62</v>
      </c>
      <c r="C15" s="6" t="str">
        <f>VLOOKUP(B15,serial!C1:D13,2,FALSE)</f>
        <v>FCM</v>
      </c>
      <c r="D15" s="12" t="s">
        <v>47</v>
      </c>
      <c r="E15" s="102">
        <v>310380</v>
      </c>
      <c r="F15" s="99">
        <v>17192</v>
      </c>
      <c r="G15" s="99">
        <v>65</v>
      </c>
      <c r="H15" s="99">
        <v>0</v>
      </c>
      <c r="I15" s="99">
        <v>102</v>
      </c>
      <c r="J15" s="99">
        <v>5</v>
      </c>
      <c r="K15" s="99">
        <v>20</v>
      </c>
      <c r="L15" s="99">
        <v>0</v>
      </c>
      <c r="M15" s="99">
        <v>2</v>
      </c>
      <c r="N15" s="73">
        <f t="shared" ref="N15:N24" si="4">SUM(E15,G15,H15,I15,J15,K15,L15,M15)</f>
        <v>310574</v>
      </c>
      <c r="O15" s="99">
        <v>187443</v>
      </c>
      <c r="P15" s="99">
        <v>46898</v>
      </c>
      <c r="Q15" s="6"/>
    </row>
    <row r="16" spans="1:17" ht="18.75" customHeight="1" x14ac:dyDescent="0.2">
      <c r="A16" s="12" t="s">
        <v>48</v>
      </c>
      <c r="B16" s="6" t="s">
        <v>46</v>
      </c>
      <c r="C16" s="6" t="str">
        <f>VLOOKUP(B16,serial!C1:D13,2,FALSE)</f>
        <v>FCS</v>
      </c>
      <c r="D16" s="13" t="s">
        <v>49</v>
      </c>
      <c r="E16" s="103">
        <v>22102</v>
      </c>
      <c r="F16" s="99">
        <v>1268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73">
        <f t="shared" si="4"/>
        <v>22102</v>
      </c>
      <c r="O16" s="99">
        <v>16681</v>
      </c>
      <c r="P16" s="99">
        <v>4275</v>
      </c>
      <c r="Q16" s="6"/>
    </row>
    <row r="17" spans="1:17" ht="28.5" customHeight="1" x14ac:dyDescent="0.2">
      <c r="A17" s="13" t="s">
        <v>50</v>
      </c>
      <c r="B17" s="6" t="s">
        <v>51</v>
      </c>
      <c r="C17" s="6" t="str">
        <f>VLOOKUP(B17,serial!C1:D13,2,FALSE)</f>
        <v>FOCR</v>
      </c>
      <c r="D17" s="12" t="s">
        <v>52</v>
      </c>
      <c r="E17" s="102">
        <v>78741</v>
      </c>
      <c r="F17" s="99">
        <v>9514</v>
      </c>
      <c r="G17" s="99">
        <v>404</v>
      </c>
      <c r="H17" s="99">
        <v>0</v>
      </c>
      <c r="I17" s="99">
        <v>171</v>
      </c>
      <c r="J17" s="99">
        <v>1</v>
      </c>
      <c r="K17" s="99">
        <v>2</v>
      </c>
      <c r="L17" s="99">
        <v>0</v>
      </c>
      <c r="M17" s="99">
        <v>23</v>
      </c>
      <c r="N17" s="73">
        <f t="shared" si="4"/>
        <v>79342</v>
      </c>
      <c r="O17" s="99">
        <v>27865</v>
      </c>
      <c r="P17" s="99">
        <v>14165</v>
      </c>
      <c r="Q17" s="6"/>
    </row>
    <row r="18" spans="1:17" ht="19.5" customHeight="1" x14ac:dyDescent="0.2">
      <c r="A18" s="12" t="s">
        <v>53</v>
      </c>
      <c r="B18" s="6" t="s">
        <v>54</v>
      </c>
      <c r="C18" s="6" t="str">
        <f>VLOOKUP(B18,serial!C1:D13,2,FALSE)</f>
        <v>FCO</v>
      </c>
      <c r="D18" s="13" t="s">
        <v>55</v>
      </c>
      <c r="E18" s="103">
        <v>29212</v>
      </c>
      <c r="F18" s="99">
        <v>1500</v>
      </c>
      <c r="G18" s="99">
        <v>0</v>
      </c>
      <c r="H18" s="99">
        <v>0</v>
      </c>
      <c r="I18" s="99">
        <v>0</v>
      </c>
      <c r="J18" s="99">
        <v>1</v>
      </c>
      <c r="K18" s="99">
        <v>0</v>
      </c>
      <c r="L18" s="99">
        <v>0</v>
      </c>
      <c r="M18" s="99">
        <v>0</v>
      </c>
      <c r="N18" s="73">
        <f t="shared" si="4"/>
        <v>29213</v>
      </c>
      <c r="O18" s="99">
        <v>9159</v>
      </c>
      <c r="P18" s="99">
        <v>3589</v>
      </c>
      <c r="Q18" s="6"/>
    </row>
    <row r="19" spans="1:17" ht="21" customHeight="1" x14ac:dyDescent="0.2">
      <c r="A19" s="13" t="s">
        <v>56</v>
      </c>
      <c r="B19" s="6" t="s">
        <v>51</v>
      </c>
      <c r="C19" s="6" t="str">
        <f>VLOOKUP(B19,serial!C1:D13,2,FALSE)</f>
        <v>FOCR</v>
      </c>
      <c r="D19" s="12" t="s">
        <v>57</v>
      </c>
      <c r="E19" s="102">
        <v>4604</v>
      </c>
      <c r="F19" s="99">
        <v>767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73">
        <f t="shared" si="4"/>
        <v>4604</v>
      </c>
      <c r="O19" s="99">
        <v>4603</v>
      </c>
      <c r="P19" s="99">
        <v>4603</v>
      </c>
      <c r="Q19" s="6"/>
    </row>
    <row r="20" spans="1:17" ht="19.5" customHeight="1" x14ac:dyDescent="0.2">
      <c r="A20" s="13" t="s">
        <v>58</v>
      </c>
      <c r="B20" s="6" t="s">
        <v>59</v>
      </c>
      <c r="C20" s="6" t="str">
        <f>VLOOKUP(B20,serial!C1:D13,2,FALSE)</f>
        <v>BM</v>
      </c>
      <c r="D20" s="12" t="s">
        <v>60</v>
      </c>
      <c r="E20" s="102">
        <v>27188</v>
      </c>
      <c r="F20" s="99">
        <v>5189</v>
      </c>
      <c r="G20" s="99">
        <v>0</v>
      </c>
      <c r="H20" s="99">
        <v>0</v>
      </c>
      <c r="I20" s="99">
        <v>91</v>
      </c>
      <c r="J20" s="99">
        <v>528</v>
      </c>
      <c r="K20" s="99">
        <v>0</v>
      </c>
      <c r="L20" s="99">
        <v>0</v>
      </c>
      <c r="M20" s="99">
        <v>2</v>
      </c>
      <c r="N20" s="73">
        <f t="shared" si="4"/>
        <v>27809</v>
      </c>
      <c r="O20" s="99">
        <v>11289</v>
      </c>
      <c r="P20" s="99">
        <v>8605</v>
      </c>
      <c r="Q20" s="6"/>
    </row>
    <row r="21" spans="1:17" ht="15.75" customHeight="1" x14ac:dyDescent="0.2">
      <c r="A21" s="13" t="s">
        <v>61</v>
      </c>
      <c r="B21" s="6" t="s">
        <v>62</v>
      </c>
      <c r="C21" s="6" t="str">
        <f>VLOOKUP(B21,serial!C1:D13,2,FALSE)</f>
        <v>FCM</v>
      </c>
      <c r="D21" s="13" t="s">
        <v>63</v>
      </c>
      <c r="E21" s="102">
        <v>9249</v>
      </c>
      <c r="F21" s="99">
        <v>531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73">
        <f t="shared" si="4"/>
        <v>9249</v>
      </c>
      <c r="O21" s="99">
        <v>1752</v>
      </c>
      <c r="P21" s="99">
        <v>352</v>
      </c>
      <c r="Q21" s="6"/>
    </row>
    <row r="22" spans="1:17" ht="20.25" customHeight="1" x14ac:dyDescent="0.2">
      <c r="A22" s="12" t="s">
        <v>64</v>
      </c>
      <c r="B22" s="6" t="s">
        <v>65</v>
      </c>
      <c r="C22" s="6" t="str">
        <f>VLOOKUP(B22,serial!C1:D13,2,FALSE)</f>
        <v>FMCR</v>
      </c>
      <c r="D22" s="14" t="s">
        <v>66</v>
      </c>
      <c r="E22" s="100">
        <v>4599</v>
      </c>
      <c r="F22" s="73">
        <v>1302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f t="shared" si="4"/>
        <v>4599</v>
      </c>
      <c r="O22" s="73">
        <v>4236</v>
      </c>
      <c r="P22" s="73">
        <v>4236</v>
      </c>
      <c r="Q22" s="6"/>
    </row>
    <row r="23" spans="1:17" ht="19.5" customHeight="1" x14ac:dyDescent="0.2">
      <c r="A23" s="12" t="s">
        <v>67</v>
      </c>
      <c r="B23" s="6" t="s">
        <v>68</v>
      </c>
      <c r="C23" s="6" t="str">
        <f>VLOOKUP(B23,serial!C1:D13,2,FALSE)</f>
        <v>BR</v>
      </c>
      <c r="D23" s="12" t="s">
        <v>69</v>
      </c>
      <c r="E23" s="100">
        <v>17981</v>
      </c>
      <c r="F23" s="73">
        <v>7274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f t="shared" si="4"/>
        <v>17981</v>
      </c>
      <c r="O23" s="73">
        <v>2863</v>
      </c>
      <c r="P23" s="73">
        <v>2863</v>
      </c>
      <c r="Q23" s="6"/>
    </row>
    <row r="24" spans="1:17" ht="20.25" customHeight="1" x14ac:dyDescent="0.2">
      <c r="A24" s="25" t="s">
        <v>70</v>
      </c>
      <c r="B24" s="6" t="s">
        <v>71</v>
      </c>
      <c r="C24" s="6" t="str">
        <f>VLOOKUP(B24,serial!C1:D13,2,FALSE)</f>
        <v>BNC</v>
      </c>
      <c r="D24" s="12" t="s">
        <v>72</v>
      </c>
      <c r="E24" s="104">
        <v>6206</v>
      </c>
      <c r="F24" s="73">
        <v>107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481</v>
      </c>
      <c r="N24" s="73">
        <f t="shared" si="4"/>
        <v>6687</v>
      </c>
      <c r="O24" s="73">
        <v>1458</v>
      </c>
      <c r="P24" s="73">
        <v>1314</v>
      </c>
      <c r="Q24" s="6"/>
    </row>
  </sheetData>
  <sheetProtection formatCells="0" formatColumns="0" formatRows="0" insertColumns="0" insertRows="0" insertHyperlinks="0" deleteColumns="0" deleteRows="0" sort="0" autoFilter="0" pivotTables="0"/>
  <mergeCells count="15">
    <mergeCell ref="A1:A5"/>
    <mergeCell ref="F3:F4"/>
    <mergeCell ref="G3:G4"/>
    <mergeCell ref="F2:P2"/>
    <mergeCell ref="M3:M4"/>
    <mergeCell ref="N3:N4"/>
    <mergeCell ref="H3:H4"/>
    <mergeCell ref="E1:P1"/>
    <mergeCell ref="I3:I4"/>
    <mergeCell ref="J3:J4"/>
    <mergeCell ref="K3:K4"/>
    <mergeCell ref="E3:E4"/>
    <mergeCell ref="L3:L4"/>
    <mergeCell ref="O3:O4"/>
    <mergeCell ref="P3:P4"/>
  </mergeCells>
  <dataValidations count="22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77"/>
  <sheetViews>
    <sheetView workbookViewId="0">
      <selection activeCell="P12" sqref="P12"/>
    </sheetView>
  </sheetViews>
  <sheetFormatPr defaultRowHeight="12.75" x14ac:dyDescent="0.2"/>
  <cols>
    <col min="1" max="1" width="38.42578125" style="1" customWidth="1"/>
    <col min="2" max="2" width="27" style="14" hidden="1" customWidth="1"/>
    <col min="3" max="3" width="10.42578125" style="14" hidden="1" customWidth="1"/>
    <col min="4" max="4" width="22.140625" style="14" hidden="1" customWidth="1"/>
    <col min="5" max="5" width="9.42578125" style="1" customWidth="1"/>
    <col min="6" max="7" width="7.140625" style="1" customWidth="1"/>
    <col min="8" max="8" width="6.85546875" style="1" customWidth="1"/>
    <col min="9" max="9" width="7.140625" style="1" customWidth="1"/>
    <col min="10" max="10" width="7.5703125" style="1" customWidth="1"/>
    <col min="11" max="11" width="6" style="1" customWidth="1"/>
    <col min="12" max="12" width="6.42578125" style="1" customWidth="1"/>
    <col min="13" max="13" width="6.7109375" style="1" customWidth="1"/>
    <col min="14" max="14" width="8.140625" style="1" customWidth="1"/>
    <col min="15" max="15" width="8.28515625" style="29" customWidth="1"/>
    <col min="16" max="16" width="8.140625" style="29" customWidth="1"/>
    <col min="17" max="18" width="7" style="1" customWidth="1"/>
    <col min="19" max="19" width="9.140625" style="1" customWidth="1"/>
  </cols>
  <sheetData>
    <row r="1" spans="1:18" ht="0.75" customHeight="1" x14ac:dyDescent="0.2"/>
    <row r="2" spans="1:18" ht="14.25" customHeight="1" x14ac:dyDescent="0.2">
      <c r="A2" s="170" t="s">
        <v>5</v>
      </c>
      <c r="B2" s="75"/>
      <c r="C2" s="75"/>
      <c r="D2" s="75"/>
      <c r="E2" s="152" t="s">
        <v>116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83"/>
      <c r="Q2" s="11"/>
      <c r="R2" s="11"/>
    </row>
    <row r="3" spans="1:18" ht="12.75" customHeight="1" x14ac:dyDescent="0.2">
      <c r="A3" s="171"/>
      <c r="B3" s="76"/>
      <c r="C3" s="76"/>
      <c r="D3" s="76"/>
      <c r="E3" s="184" t="s">
        <v>117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6"/>
      <c r="Q3" s="37"/>
      <c r="R3" s="7"/>
    </row>
    <row r="4" spans="1:18" ht="19.5" customHeight="1" x14ac:dyDescent="0.2">
      <c r="A4" s="171"/>
      <c r="B4" s="54"/>
      <c r="C4" s="54"/>
      <c r="D4" s="54"/>
      <c r="E4" s="176" t="s">
        <v>118</v>
      </c>
      <c r="F4" s="176" t="s">
        <v>76</v>
      </c>
      <c r="G4" s="176" t="s">
        <v>77</v>
      </c>
      <c r="H4" s="178" t="s">
        <v>78</v>
      </c>
      <c r="I4" s="176" t="s">
        <v>79</v>
      </c>
      <c r="J4" s="176" t="s">
        <v>80</v>
      </c>
      <c r="K4" s="178" t="s">
        <v>81</v>
      </c>
      <c r="L4" s="178" t="s">
        <v>82</v>
      </c>
      <c r="M4" s="178" t="s">
        <v>83</v>
      </c>
      <c r="N4" s="178" t="s">
        <v>84</v>
      </c>
      <c r="O4" s="178" t="s">
        <v>85</v>
      </c>
      <c r="P4" s="176" t="s">
        <v>86</v>
      </c>
      <c r="Q4" s="38"/>
      <c r="R4" s="16"/>
    </row>
    <row r="5" spans="1:18" ht="84.75" customHeight="1" x14ac:dyDescent="0.2">
      <c r="A5" s="171"/>
      <c r="B5" s="54"/>
      <c r="C5" s="54"/>
      <c r="D5" s="54"/>
      <c r="E5" s="177"/>
      <c r="F5" s="177"/>
      <c r="G5" s="187"/>
      <c r="H5" s="179"/>
      <c r="I5" s="177"/>
      <c r="J5" s="177"/>
      <c r="K5" s="179"/>
      <c r="L5" s="179"/>
      <c r="M5" s="179"/>
      <c r="N5" s="179"/>
      <c r="O5" s="180"/>
      <c r="P5" s="177"/>
      <c r="Q5" s="39"/>
      <c r="R5" s="17"/>
    </row>
    <row r="6" spans="1:18" ht="14.25" customHeight="1" x14ac:dyDescent="0.2">
      <c r="A6" s="172"/>
      <c r="B6" s="55"/>
      <c r="C6" s="55"/>
      <c r="D6" s="55"/>
      <c r="E6" s="34" t="s">
        <v>88</v>
      </c>
      <c r="F6" s="34" t="s">
        <v>88</v>
      </c>
      <c r="G6" s="34" t="s">
        <v>88</v>
      </c>
      <c r="H6" s="34" t="s">
        <v>88</v>
      </c>
      <c r="I6" s="34" t="s">
        <v>88</v>
      </c>
      <c r="J6" s="34" t="s">
        <v>88</v>
      </c>
      <c r="K6" s="34" t="s">
        <v>88</v>
      </c>
      <c r="L6" s="34" t="s">
        <v>88</v>
      </c>
      <c r="M6" s="34" t="s">
        <v>88</v>
      </c>
      <c r="N6" s="34" t="s">
        <v>88</v>
      </c>
      <c r="O6" s="34" t="s">
        <v>88</v>
      </c>
      <c r="P6" s="34" t="s">
        <v>88</v>
      </c>
      <c r="Q6" s="39"/>
      <c r="R6" s="17"/>
    </row>
    <row r="7" spans="1:18" x14ac:dyDescent="0.2">
      <c r="A7" s="10" t="s">
        <v>119</v>
      </c>
      <c r="B7" s="10" t="s">
        <v>26</v>
      </c>
      <c r="C7" s="52" t="s">
        <v>27</v>
      </c>
      <c r="D7" s="10" t="s">
        <v>28</v>
      </c>
      <c r="E7" s="34">
        <v>40</v>
      </c>
      <c r="F7" s="34">
        <v>41</v>
      </c>
      <c r="G7" s="34">
        <v>42</v>
      </c>
      <c r="H7" s="34">
        <v>43</v>
      </c>
      <c r="I7" s="34">
        <v>44</v>
      </c>
      <c r="J7" s="34">
        <v>45</v>
      </c>
      <c r="K7" s="34">
        <v>46</v>
      </c>
      <c r="L7" s="34">
        <v>47</v>
      </c>
      <c r="M7" s="34">
        <v>48</v>
      </c>
      <c r="N7" s="34">
        <v>49</v>
      </c>
      <c r="O7" s="34">
        <v>50</v>
      </c>
      <c r="P7" s="34">
        <v>51</v>
      </c>
      <c r="Q7" s="40"/>
      <c r="R7" s="11"/>
    </row>
    <row r="8" spans="1:18" s="14" customFormat="1" ht="87.75" hidden="1" customHeight="1" x14ac:dyDescent="0.2">
      <c r="A8" s="53" t="s">
        <v>29</v>
      </c>
      <c r="B8" s="10"/>
      <c r="C8" s="10"/>
      <c r="D8" s="10"/>
      <c r="E8" s="57" t="s">
        <v>120</v>
      </c>
      <c r="F8" s="72" t="s">
        <v>121</v>
      </c>
      <c r="G8" s="57" t="s">
        <v>122</v>
      </c>
      <c r="H8" s="57" t="s">
        <v>123</v>
      </c>
      <c r="I8" s="57" t="s">
        <v>124</v>
      </c>
      <c r="J8" s="57" t="s">
        <v>125</v>
      </c>
      <c r="K8" s="57" t="s">
        <v>126</v>
      </c>
      <c r="L8" s="57" t="s">
        <v>127</v>
      </c>
      <c r="M8" s="57" t="s">
        <v>128</v>
      </c>
      <c r="N8" s="57"/>
      <c r="O8" s="57" t="s">
        <v>129</v>
      </c>
      <c r="P8" s="42" t="s">
        <v>130</v>
      </c>
      <c r="Q8" s="40"/>
      <c r="R8" s="11"/>
    </row>
    <row r="9" spans="1:18" s="14" customFormat="1" ht="12.75" hidden="1" customHeight="1" x14ac:dyDescent="0.2">
      <c r="A9" s="62" t="s">
        <v>38</v>
      </c>
      <c r="B9" s="10"/>
      <c r="C9" s="10"/>
      <c r="D9" s="10"/>
      <c r="E9" s="71">
        <f>VLOOKUP(E8,serial!A2:B1001,2,FALSE)</f>
        <v>4352</v>
      </c>
      <c r="F9" s="71">
        <f>VLOOKUP(F8,serial!A1:B1001,2,FALSE)</f>
        <v>7348</v>
      </c>
      <c r="G9" s="71">
        <f>VLOOKUP(G8,serial!A2:B1001,2,FALSE)</f>
        <v>4384</v>
      </c>
      <c r="H9" s="71">
        <f>VLOOKUP(H8,serial!A2:B1001,2,FALSE)</f>
        <v>4388</v>
      </c>
      <c r="I9" s="71">
        <f>VLOOKUP(I8,serial!A2:B1001,2,FALSE)</f>
        <v>4392</v>
      </c>
      <c r="J9" s="71">
        <f>VLOOKUP(J8,serial!A2:B1001,2,FALSE)</f>
        <v>5920</v>
      </c>
      <c r="K9" s="71">
        <f>VLOOKUP(K8,serial!A2:B1001,2,FALSE)</f>
        <v>4400</v>
      </c>
      <c r="L9" s="71">
        <f>VLOOKUP(L8,serial!A2:B1001,2,FALSE)</f>
        <v>4404</v>
      </c>
      <c r="M9" s="71">
        <f>VLOOKUP(M8,serial!A2:B1001,2,FALSE)</f>
        <v>4469</v>
      </c>
      <c r="N9" s="71" t="e">
        <f>VLOOKUP(N8,serial!A2:B1001,2,FALSE)</f>
        <v>#N/A</v>
      </c>
      <c r="O9" s="71">
        <f>VLOOKUP(O8,serial!A2:B1001,2,FALSE)</f>
        <v>4477</v>
      </c>
      <c r="P9" s="71">
        <f>VLOOKUP(P8,serial!A2:B1001,2,FALSE)</f>
        <v>6470</v>
      </c>
      <c r="Q9" s="40"/>
      <c r="R9" s="11"/>
    </row>
    <row r="10" spans="1:18" s="14" customFormat="1" ht="12.75" hidden="1" customHeight="1" x14ac:dyDescent="0.2">
      <c r="A10" s="65" t="s">
        <v>39</v>
      </c>
      <c r="B10" s="10"/>
      <c r="C10" s="10"/>
      <c r="D10" s="10"/>
      <c r="E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40"/>
      <c r="R10" s="11"/>
    </row>
    <row r="11" spans="1:18" s="14" customFormat="1" ht="12.75" hidden="1" customHeight="1" x14ac:dyDescent="0.2">
      <c r="A11" s="66" t="s">
        <v>40</v>
      </c>
      <c r="B11" s="10"/>
      <c r="C11" s="10"/>
      <c r="D11" s="10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40"/>
      <c r="R11" s="11"/>
    </row>
    <row r="12" spans="1:18" ht="33.75" customHeight="1" x14ac:dyDescent="0.2">
      <c r="A12" s="12" t="s">
        <v>41</v>
      </c>
      <c r="B12" s="12"/>
      <c r="C12" s="12"/>
      <c r="D12" s="12"/>
      <c r="E12" s="100">
        <f t="shared" ref="E12:P12" si="0">E16+E18+E21+E24+E25</f>
        <v>15859788</v>
      </c>
      <c r="F12" s="100">
        <f t="shared" si="0"/>
        <v>926768</v>
      </c>
      <c r="G12" s="100">
        <f t="shared" si="0"/>
        <v>101808</v>
      </c>
      <c r="H12" s="100">
        <f t="shared" si="0"/>
        <v>5202</v>
      </c>
      <c r="I12" s="100">
        <f t="shared" si="0"/>
        <v>61241</v>
      </c>
      <c r="J12" s="100">
        <f t="shared" si="0"/>
        <v>23791</v>
      </c>
      <c r="K12" s="100">
        <f t="shared" si="0"/>
        <v>141727</v>
      </c>
      <c r="L12" s="100">
        <f t="shared" si="0"/>
        <v>12</v>
      </c>
      <c r="M12" s="100">
        <f t="shared" si="0"/>
        <v>139736</v>
      </c>
      <c r="N12" s="100">
        <f t="shared" si="0"/>
        <v>16333305</v>
      </c>
      <c r="O12" s="100">
        <f t="shared" si="0"/>
        <v>8090249</v>
      </c>
      <c r="P12" s="100">
        <f t="shared" si="0"/>
        <v>5044407</v>
      </c>
      <c r="Q12" s="40"/>
      <c r="R12" s="11"/>
    </row>
    <row r="13" spans="1:18" ht="20.25" customHeight="1" x14ac:dyDescent="0.2">
      <c r="A13" s="19" t="s">
        <v>42</v>
      </c>
      <c r="B13" s="19"/>
      <c r="C13" s="19"/>
      <c r="D13" s="19"/>
      <c r="E13" s="101">
        <f t="shared" ref="E13:P13" si="1">E17+E19+E22</f>
        <v>1280504</v>
      </c>
      <c r="F13" s="101">
        <f t="shared" si="1"/>
        <v>60288</v>
      </c>
      <c r="G13" s="101">
        <f t="shared" si="1"/>
        <v>614</v>
      </c>
      <c r="H13" s="101">
        <f t="shared" si="1"/>
        <v>0</v>
      </c>
      <c r="I13" s="101">
        <f t="shared" si="1"/>
        <v>2332</v>
      </c>
      <c r="J13" s="101">
        <f t="shared" si="1"/>
        <v>2202</v>
      </c>
      <c r="K13" s="101">
        <f t="shared" si="1"/>
        <v>27</v>
      </c>
      <c r="L13" s="101">
        <f t="shared" si="1"/>
        <v>0</v>
      </c>
      <c r="M13" s="101">
        <f t="shared" si="1"/>
        <v>161</v>
      </c>
      <c r="N13" s="101">
        <f t="shared" si="1"/>
        <v>1285840</v>
      </c>
      <c r="O13" s="101">
        <f t="shared" si="1"/>
        <v>740513</v>
      </c>
      <c r="P13" s="101">
        <f t="shared" si="1"/>
        <v>479223</v>
      </c>
      <c r="Q13" s="40"/>
      <c r="R13" s="11"/>
    </row>
    <row r="14" spans="1:18" ht="26.25" customHeight="1" x14ac:dyDescent="0.2">
      <c r="A14" s="12" t="s">
        <v>43</v>
      </c>
      <c r="B14" s="77"/>
      <c r="C14" s="77"/>
      <c r="D14" s="77"/>
      <c r="E14" s="101">
        <f t="shared" ref="E14:P14" si="2">E13+E25</f>
        <v>1516009</v>
      </c>
      <c r="F14" s="101">
        <f t="shared" si="2"/>
        <v>87827</v>
      </c>
      <c r="G14" s="101">
        <f t="shared" si="2"/>
        <v>614</v>
      </c>
      <c r="H14" s="101">
        <f t="shared" si="2"/>
        <v>0</v>
      </c>
      <c r="I14" s="101">
        <f t="shared" si="2"/>
        <v>5825</v>
      </c>
      <c r="J14" s="101">
        <f t="shared" si="2"/>
        <v>3894</v>
      </c>
      <c r="K14" s="101">
        <f t="shared" si="2"/>
        <v>712</v>
      </c>
      <c r="L14" s="101">
        <f t="shared" si="2"/>
        <v>0</v>
      </c>
      <c r="M14" s="101">
        <f t="shared" si="2"/>
        <v>3611</v>
      </c>
      <c r="N14" s="101">
        <f t="shared" si="2"/>
        <v>1530665</v>
      </c>
      <c r="O14" s="101">
        <f t="shared" si="2"/>
        <v>877938</v>
      </c>
      <c r="P14" s="101">
        <f t="shared" si="2"/>
        <v>520781</v>
      </c>
      <c r="Q14" s="40"/>
      <c r="R14" s="11"/>
    </row>
    <row r="15" spans="1:18" ht="19.5" customHeight="1" x14ac:dyDescent="0.2">
      <c r="A15" s="12" t="s">
        <v>44</v>
      </c>
      <c r="B15" s="12"/>
      <c r="C15" s="12"/>
      <c r="D15" s="12"/>
      <c r="E15" s="101">
        <f t="shared" ref="E15:P15" si="3">E20+E23</f>
        <v>484123</v>
      </c>
      <c r="F15" s="101">
        <f t="shared" si="3"/>
        <v>11939</v>
      </c>
      <c r="G15" s="101">
        <f t="shared" si="3"/>
        <v>974</v>
      </c>
      <c r="H15" s="101">
        <f t="shared" si="3"/>
        <v>0</v>
      </c>
      <c r="I15" s="101">
        <f t="shared" si="3"/>
        <v>1611</v>
      </c>
      <c r="J15" s="101">
        <f t="shared" si="3"/>
        <v>5318</v>
      </c>
      <c r="K15" s="101">
        <f t="shared" si="3"/>
        <v>27</v>
      </c>
      <c r="L15" s="101">
        <f t="shared" si="3"/>
        <v>0</v>
      </c>
      <c r="M15" s="101">
        <f t="shared" si="3"/>
        <v>446</v>
      </c>
      <c r="N15" s="101">
        <f t="shared" si="3"/>
        <v>492499</v>
      </c>
      <c r="O15" s="101">
        <f t="shared" si="3"/>
        <v>449955</v>
      </c>
      <c r="P15" s="101">
        <f t="shared" si="3"/>
        <v>443856</v>
      </c>
      <c r="Q15" s="40"/>
      <c r="R15" s="11"/>
    </row>
    <row r="16" spans="1:18" ht="19.5" customHeight="1" x14ac:dyDescent="0.2">
      <c r="A16" s="13" t="s">
        <v>45</v>
      </c>
      <c r="B16" s="6" t="s">
        <v>62</v>
      </c>
      <c r="C16" s="6" t="str">
        <f>VLOOKUP(B16,serial!C1:D13,2,FALSE)</f>
        <v>FCM</v>
      </c>
      <c r="D16" s="12" t="s">
        <v>47</v>
      </c>
      <c r="E16" s="99">
        <v>8762707</v>
      </c>
      <c r="F16" s="99">
        <v>145970</v>
      </c>
      <c r="G16" s="99">
        <v>898</v>
      </c>
      <c r="H16" s="99">
        <v>2</v>
      </c>
      <c r="I16" s="99">
        <v>833</v>
      </c>
      <c r="J16" s="99">
        <v>818</v>
      </c>
      <c r="K16" s="99">
        <v>501</v>
      </c>
      <c r="L16" s="99">
        <v>0</v>
      </c>
      <c r="M16" s="99">
        <v>308</v>
      </c>
      <c r="N16" s="73">
        <f t="shared" ref="N16:N25" si="4">SUM(E16,G16,H16,I16,J16,K16,L16,M16)</f>
        <v>8766067</v>
      </c>
      <c r="O16" s="99">
        <v>5406358</v>
      </c>
      <c r="P16" s="99">
        <v>2982902</v>
      </c>
      <c r="Q16" s="40"/>
      <c r="R16" s="11"/>
    </row>
    <row r="17" spans="1:18" ht="17.25" customHeight="1" x14ac:dyDescent="0.2">
      <c r="A17" s="12" t="s">
        <v>48</v>
      </c>
      <c r="B17" s="6" t="s">
        <v>46</v>
      </c>
      <c r="C17" s="6" t="str">
        <f>VLOOKUP(B17,serial!C1:D13,2,FALSE)</f>
        <v>FCS</v>
      </c>
      <c r="D17" s="13" t="s">
        <v>49</v>
      </c>
      <c r="E17" s="99">
        <v>493112</v>
      </c>
      <c r="F17" s="99">
        <v>9674</v>
      </c>
      <c r="G17" s="99">
        <v>11</v>
      </c>
      <c r="H17" s="99">
        <v>0</v>
      </c>
      <c r="I17" s="99">
        <v>43</v>
      </c>
      <c r="J17" s="99">
        <v>14</v>
      </c>
      <c r="K17" s="99">
        <v>19</v>
      </c>
      <c r="L17" s="99">
        <v>0</v>
      </c>
      <c r="M17" s="99">
        <v>8</v>
      </c>
      <c r="N17" s="73">
        <f t="shared" si="4"/>
        <v>493207</v>
      </c>
      <c r="O17" s="99">
        <v>310628</v>
      </c>
      <c r="P17" s="99">
        <v>189557</v>
      </c>
      <c r="Q17" s="40"/>
      <c r="R17" s="11"/>
    </row>
    <row r="18" spans="1:18" ht="21.75" customHeight="1" x14ac:dyDescent="0.2">
      <c r="A18" s="13" t="s">
        <v>50</v>
      </c>
      <c r="B18" s="6" t="s">
        <v>51</v>
      </c>
      <c r="C18" s="6" t="str">
        <f>VLOOKUP(B18,serial!C1:D13,2,FALSE)</f>
        <v>FOCR</v>
      </c>
      <c r="D18" s="12" t="s">
        <v>52</v>
      </c>
      <c r="E18" s="99">
        <v>2959001</v>
      </c>
      <c r="F18" s="99">
        <v>87213</v>
      </c>
      <c r="G18" s="99">
        <v>3982</v>
      </c>
      <c r="H18" s="99">
        <v>3</v>
      </c>
      <c r="I18" s="99">
        <v>11337</v>
      </c>
      <c r="J18" s="99">
        <v>1293</v>
      </c>
      <c r="K18" s="99">
        <v>1565</v>
      </c>
      <c r="L18" s="99">
        <v>12</v>
      </c>
      <c r="M18" s="99">
        <v>1393</v>
      </c>
      <c r="N18" s="73">
        <f t="shared" si="4"/>
        <v>2978586</v>
      </c>
      <c r="O18" s="99">
        <v>1287351</v>
      </c>
      <c r="P18" s="99">
        <v>934368</v>
      </c>
      <c r="Q18" s="40"/>
      <c r="R18" s="11"/>
    </row>
    <row r="19" spans="1:18" ht="18.75" customHeight="1" x14ac:dyDescent="0.2">
      <c r="A19" s="12" t="s">
        <v>53</v>
      </c>
      <c r="B19" s="6" t="s">
        <v>54</v>
      </c>
      <c r="C19" s="6" t="str">
        <f>VLOOKUP(B19,serial!C1:D13,2,FALSE)</f>
        <v>FCO</v>
      </c>
      <c r="D19" s="13" t="s">
        <v>55</v>
      </c>
      <c r="E19" s="99">
        <v>557180</v>
      </c>
      <c r="F19" s="99">
        <v>16252</v>
      </c>
      <c r="G19" s="99">
        <v>39</v>
      </c>
      <c r="H19" s="99">
        <v>0</v>
      </c>
      <c r="I19" s="99">
        <v>1023</v>
      </c>
      <c r="J19" s="99">
        <v>186</v>
      </c>
      <c r="K19" s="99">
        <v>8</v>
      </c>
      <c r="L19" s="99">
        <v>0</v>
      </c>
      <c r="M19" s="99">
        <v>3</v>
      </c>
      <c r="N19" s="73">
        <f t="shared" si="4"/>
        <v>558439</v>
      </c>
      <c r="O19" s="99">
        <v>243475</v>
      </c>
      <c r="P19" s="99">
        <v>162484</v>
      </c>
      <c r="Q19" s="40"/>
      <c r="R19" s="11"/>
    </row>
    <row r="20" spans="1:18" ht="21.75" customHeight="1" x14ac:dyDescent="0.2">
      <c r="A20" s="13" t="s">
        <v>56</v>
      </c>
      <c r="B20" s="6" t="s">
        <v>51</v>
      </c>
      <c r="C20" s="6" t="str">
        <f>VLOOKUP(B20,serial!C1:D13,2,FALSE)</f>
        <v>FOCR</v>
      </c>
      <c r="D20" s="12" t="s">
        <v>57</v>
      </c>
      <c r="E20" s="99">
        <v>116820</v>
      </c>
      <c r="F20" s="99">
        <v>2091</v>
      </c>
      <c r="G20" s="99">
        <v>0</v>
      </c>
      <c r="H20" s="99">
        <v>0</v>
      </c>
      <c r="I20" s="99">
        <v>0</v>
      </c>
      <c r="J20" s="99">
        <v>71</v>
      </c>
      <c r="K20" s="99">
        <v>27</v>
      </c>
      <c r="L20" s="99">
        <v>0</v>
      </c>
      <c r="M20" s="99">
        <v>52</v>
      </c>
      <c r="N20" s="73">
        <f t="shared" si="4"/>
        <v>116970</v>
      </c>
      <c r="O20" s="99">
        <v>99244</v>
      </c>
      <c r="P20" s="99">
        <v>93280</v>
      </c>
      <c r="Q20" s="40"/>
      <c r="R20" s="11"/>
    </row>
    <row r="21" spans="1:18" ht="18.75" customHeight="1" x14ac:dyDescent="0.2">
      <c r="A21" s="12" t="s">
        <v>58</v>
      </c>
      <c r="B21" s="6" t="s">
        <v>59</v>
      </c>
      <c r="C21" s="6" t="str">
        <f>VLOOKUP(B21,serial!C1:D13,2,FALSE)</f>
        <v>BM</v>
      </c>
      <c r="D21" s="12" t="s">
        <v>60</v>
      </c>
      <c r="E21" s="99">
        <v>1683021</v>
      </c>
      <c r="F21" s="99">
        <v>177444</v>
      </c>
      <c r="G21" s="99">
        <v>33736</v>
      </c>
      <c r="H21" s="99">
        <v>1</v>
      </c>
      <c r="I21" s="99">
        <v>19524</v>
      </c>
      <c r="J21" s="99">
        <v>15727</v>
      </c>
      <c r="K21" s="99">
        <v>14</v>
      </c>
      <c r="L21" s="99">
        <v>0</v>
      </c>
      <c r="M21" s="99">
        <v>2057</v>
      </c>
      <c r="N21" s="73">
        <f t="shared" si="4"/>
        <v>1754080</v>
      </c>
      <c r="O21" s="99">
        <v>906789</v>
      </c>
      <c r="P21" s="99">
        <v>829704</v>
      </c>
      <c r="Q21" s="40"/>
      <c r="R21" s="11"/>
    </row>
    <row r="22" spans="1:18" ht="19.5" customHeight="1" x14ac:dyDescent="0.2">
      <c r="A22" s="12" t="s">
        <v>61</v>
      </c>
      <c r="B22" s="6" t="s">
        <v>62</v>
      </c>
      <c r="C22" s="6" t="str">
        <f>VLOOKUP(B22,serial!C1:D13,2,FALSE)</f>
        <v>FCM</v>
      </c>
      <c r="D22" s="13" t="s">
        <v>63</v>
      </c>
      <c r="E22" s="99">
        <v>230212</v>
      </c>
      <c r="F22" s="99">
        <v>34362</v>
      </c>
      <c r="G22" s="99">
        <v>564</v>
      </c>
      <c r="H22" s="99">
        <v>0</v>
      </c>
      <c r="I22" s="99">
        <v>1266</v>
      </c>
      <c r="J22" s="99">
        <v>2002</v>
      </c>
      <c r="K22" s="99">
        <v>0</v>
      </c>
      <c r="L22" s="99">
        <v>0</v>
      </c>
      <c r="M22" s="99">
        <v>150</v>
      </c>
      <c r="N22" s="73">
        <f t="shared" si="4"/>
        <v>234194</v>
      </c>
      <c r="O22" s="99">
        <v>186410</v>
      </c>
      <c r="P22" s="99">
        <v>127182</v>
      </c>
      <c r="Q22" s="40"/>
      <c r="R22" s="11"/>
    </row>
    <row r="23" spans="1:18" ht="18.75" customHeight="1" x14ac:dyDescent="0.2">
      <c r="A23" s="12" t="s">
        <v>64</v>
      </c>
      <c r="B23" s="6" t="s">
        <v>65</v>
      </c>
      <c r="C23" s="6" t="str">
        <f>VLOOKUP(B23,serial!C1:D13,2,FALSE)</f>
        <v>FMCR</v>
      </c>
      <c r="D23" s="14" t="s">
        <v>66</v>
      </c>
      <c r="E23" s="99">
        <v>367303</v>
      </c>
      <c r="F23" s="99">
        <v>9848</v>
      </c>
      <c r="G23" s="99">
        <v>974</v>
      </c>
      <c r="H23" s="99">
        <v>0</v>
      </c>
      <c r="I23" s="99">
        <v>1611</v>
      </c>
      <c r="J23" s="99">
        <v>5247</v>
      </c>
      <c r="K23" s="99">
        <v>0</v>
      </c>
      <c r="L23" s="99">
        <v>0</v>
      </c>
      <c r="M23" s="99">
        <v>394</v>
      </c>
      <c r="N23" s="73">
        <f t="shared" si="4"/>
        <v>375529</v>
      </c>
      <c r="O23" s="99">
        <v>350711</v>
      </c>
      <c r="P23" s="99">
        <v>350576</v>
      </c>
      <c r="Q23" s="40"/>
      <c r="R23" s="11"/>
    </row>
    <row r="24" spans="1:18" ht="20.25" customHeight="1" x14ac:dyDescent="0.2">
      <c r="A24" s="12" t="s">
        <v>67</v>
      </c>
      <c r="B24" s="6" t="s">
        <v>68</v>
      </c>
      <c r="C24" s="6" t="str">
        <f>VLOOKUP(B24,serial!C1:D13,2,FALSE)</f>
        <v>BR</v>
      </c>
      <c r="D24" s="12" t="s">
        <v>69</v>
      </c>
      <c r="E24" s="99">
        <v>2219554</v>
      </c>
      <c r="F24" s="99">
        <v>488602</v>
      </c>
      <c r="G24" s="99">
        <v>63192</v>
      </c>
      <c r="H24" s="99">
        <v>5196</v>
      </c>
      <c r="I24" s="99">
        <v>26054</v>
      </c>
      <c r="J24" s="99">
        <v>4261</v>
      </c>
      <c r="K24" s="99">
        <v>138962</v>
      </c>
      <c r="L24" s="99">
        <v>0</v>
      </c>
      <c r="M24" s="99">
        <v>132528</v>
      </c>
      <c r="N24" s="73">
        <f t="shared" si="4"/>
        <v>2589747</v>
      </c>
      <c r="O24" s="99">
        <v>352326</v>
      </c>
      <c r="P24" s="99">
        <v>255875</v>
      </c>
      <c r="Q24" s="40"/>
      <c r="R24" s="11"/>
    </row>
    <row r="25" spans="1:18" ht="18.75" customHeight="1" x14ac:dyDescent="0.2">
      <c r="A25" s="12" t="s">
        <v>70</v>
      </c>
      <c r="B25" s="6" t="s">
        <v>71</v>
      </c>
      <c r="C25" s="6" t="str">
        <f>VLOOKUP(B25,serial!C1:D13,2,FALSE)</f>
        <v>BNC</v>
      </c>
      <c r="D25" s="12" t="s">
        <v>72</v>
      </c>
      <c r="E25" s="99">
        <v>235505</v>
      </c>
      <c r="F25" s="99">
        <v>27539</v>
      </c>
      <c r="G25" s="99">
        <v>0</v>
      </c>
      <c r="H25" s="99">
        <v>0</v>
      </c>
      <c r="I25" s="99">
        <v>3493</v>
      </c>
      <c r="J25" s="99">
        <v>1692</v>
      </c>
      <c r="K25" s="99">
        <v>685</v>
      </c>
      <c r="L25" s="99">
        <v>0</v>
      </c>
      <c r="M25" s="99">
        <v>3450</v>
      </c>
      <c r="N25" s="73">
        <f t="shared" si="4"/>
        <v>244825</v>
      </c>
      <c r="O25" s="99">
        <v>137425</v>
      </c>
      <c r="P25" s="99">
        <v>41558</v>
      </c>
      <c r="Q25" s="40"/>
      <c r="R25" s="11"/>
    </row>
    <row r="26" spans="1:18" x14ac:dyDescent="0.2"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8" x14ac:dyDescent="0.2"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8" x14ac:dyDescent="0.2"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</row>
    <row r="29" spans="1:18" x14ac:dyDescent="0.2"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8" x14ac:dyDescent="0.2"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8" x14ac:dyDescent="0.2"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8" x14ac:dyDescent="0.2"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5:17" x14ac:dyDescent="0.2"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5:17" x14ac:dyDescent="0.2"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spans="5:17" x14ac:dyDescent="0.2"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5:17" x14ac:dyDescent="0.2"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</row>
    <row r="37" spans="5:17" x14ac:dyDescent="0.2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</row>
    <row r="38" spans="5:17" x14ac:dyDescent="0.2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5:17" x14ac:dyDescent="0.2"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5:17" x14ac:dyDescent="0.2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</row>
    <row r="41" spans="5:17" x14ac:dyDescent="0.2"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</row>
    <row r="42" spans="5:17" x14ac:dyDescent="0.2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</row>
    <row r="43" spans="5:17" x14ac:dyDescent="0.2"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</row>
    <row r="44" spans="5:17" x14ac:dyDescent="0.2"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</row>
    <row r="45" spans="5:17" x14ac:dyDescent="0.2"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5:17" x14ac:dyDescent="0.2"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</row>
    <row r="47" spans="5:17" x14ac:dyDescent="0.2"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</row>
    <row r="48" spans="5:17" x14ac:dyDescent="0.2"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</row>
    <row r="49" spans="5:17" x14ac:dyDescent="0.2"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</row>
    <row r="50" spans="5:17" x14ac:dyDescent="0.2"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</row>
    <row r="51" spans="5:17" x14ac:dyDescent="0.2"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</row>
    <row r="52" spans="5:17" x14ac:dyDescent="0.2"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</row>
    <row r="53" spans="5:17" x14ac:dyDescent="0.2"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</row>
    <row r="54" spans="5:17" x14ac:dyDescent="0.2"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</row>
    <row r="55" spans="5:17" x14ac:dyDescent="0.2"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</row>
    <row r="56" spans="5:17" x14ac:dyDescent="0.2"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</row>
    <row r="57" spans="5:17" x14ac:dyDescent="0.2"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spans="5:17" x14ac:dyDescent="0.2"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pans="5:17" x14ac:dyDescent="0.2"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pans="5:17" x14ac:dyDescent="0.2"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pans="5:17" x14ac:dyDescent="0.2"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pans="5:17" x14ac:dyDescent="0.2"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</row>
    <row r="63" spans="5:17" x14ac:dyDescent="0.2"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</row>
    <row r="64" spans="5:17" x14ac:dyDescent="0.2"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</row>
    <row r="65" spans="5:17" x14ac:dyDescent="0.2"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</row>
    <row r="66" spans="5:17" x14ac:dyDescent="0.2"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5:17" x14ac:dyDescent="0.2"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pans="5:17" x14ac:dyDescent="0.2"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</row>
    <row r="69" spans="5:17" x14ac:dyDescent="0.2"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pans="5:17" x14ac:dyDescent="0.2"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</row>
    <row r="71" spans="5:17" x14ac:dyDescent="0.2"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spans="5:17" x14ac:dyDescent="0.2"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</row>
    <row r="73" spans="5:17" x14ac:dyDescent="0.2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</row>
    <row r="74" spans="5:17" x14ac:dyDescent="0.2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5:17" x14ac:dyDescent="0.2"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</row>
    <row r="76" spans="5:17" x14ac:dyDescent="0.2"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5:17" x14ac:dyDescent="0.2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5:17" x14ac:dyDescent="0.2"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pans="5:17" x14ac:dyDescent="0.2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5:17" x14ac:dyDescent="0.2"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pans="5:17" x14ac:dyDescent="0.2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5:17" x14ac:dyDescent="0.2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pans="5:17" x14ac:dyDescent="0.2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pans="5:17" x14ac:dyDescent="0.2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pans="5:17" x14ac:dyDescent="0.2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5:17" x14ac:dyDescent="0.2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pans="5:17" x14ac:dyDescent="0.2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pans="5:17" x14ac:dyDescent="0.2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pans="5:17" x14ac:dyDescent="0.2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pans="5:17" x14ac:dyDescent="0.2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spans="5:17" x14ac:dyDescent="0.2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</row>
    <row r="92" spans="5:17" x14ac:dyDescent="0.2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</row>
    <row r="93" spans="5:17" x14ac:dyDescent="0.2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</row>
    <row r="94" spans="5:17" x14ac:dyDescent="0.2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</row>
    <row r="95" spans="5:17" x14ac:dyDescent="0.2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pans="5:17" x14ac:dyDescent="0.2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spans="5:17" x14ac:dyDescent="0.2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5:17" x14ac:dyDescent="0.2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pans="5:17" x14ac:dyDescent="0.2"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spans="5:17" x14ac:dyDescent="0.2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pans="5:17" x14ac:dyDescent="0.2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pans="5:17" x14ac:dyDescent="0.2"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5:17" x14ac:dyDescent="0.2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5:17" x14ac:dyDescent="0.2"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pans="5:17" x14ac:dyDescent="0.2"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5:17" x14ac:dyDescent="0.2"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5:17" x14ac:dyDescent="0.2"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5:17" x14ac:dyDescent="0.2"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5:17" x14ac:dyDescent="0.2"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5:17" x14ac:dyDescent="0.2"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5:17" x14ac:dyDescent="0.2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5:17" x14ac:dyDescent="0.2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5:17" x14ac:dyDescent="0.2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  <row r="114" spans="5:17" x14ac:dyDescent="0.2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5:17" x14ac:dyDescent="0.2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5:17" x14ac:dyDescent="0.2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</row>
    <row r="117" spans="5:17" x14ac:dyDescent="0.2"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  <row r="118" spans="5:17" x14ac:dyDescent="0.2"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</row>
    <row r="119" spans="5:17" x14ac:dyDescent="0.2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</row>
    <row r="120" spans="5:17" x14ac:dyDescent="0.2"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spans="5:17" x14ac:dyDescent="0.2"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spans="5:17" x14ac:dyDescent="0.2"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spans="5:17" x14ac:dyDescent="0.2"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</row>
    <row r="124" spans="5:17" x14ac:dyDescent="0.2"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pans="5:17" x14ac:dyDescent="0.2"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5:17" x14ac:dyDescent="0.2"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pans="5:17" x14ac:dyDescent="0.2"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pans="5:17" x14ac:dyDescent="0.2"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pans="5:17" x14ac:dyDescent="0.2"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5:17" x14ac:dyDescent="0.2"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pans="5:17" x14ac:dyDescent="0.2"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pans="5:17" x14ac:dyDescent="0.2"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pans="5:17" x14ac:dyDescent="0.2"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</row>
    <row r="134" spans="5:17" x14ac:dyDescent="0.2"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</row>
    <row r="135" spans="5:17" x14ac:dyDescent="0.2"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</row>
    <row r="136" spans="5:17" x14ac:dyDescent="0.2"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5:17" x14ac:dyDescent="0.2"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</row>
    <row r="138" spans="5:17" x14ac:dyDescent="0.2"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  <row r="139" spans="5:17" x14ac:dyDescent="0.2"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spans="5:17" x14ac:dyDescent="0.2"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</row>
    <row r="141" spans="5:17" x14ac:dyDescent="0.2"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</row>
    <row r="142" spans="5:17" x14ac:dyDescent="0.2"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</row>
    <row r="143" spans="5:17" x14ac:dyDescent="0.2"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</row>
    <row r="144" spans="5:17" x14ac:dyDescent="0.2"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</row>
    <row r="145" spans="5:17" x14ac:dyDescent="0.2"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</row>
    <row r="146" spans="5:17" x14ac:dyDescent="0.2"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</row>
    <row r="147" spans="5:17" x14ac:dyDescent="0.2"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</row>
    <row r="148" spans="5:17" x14ac:dyDescent="0.2"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</row>
    <row r="149" spans="5:17" x14ac:dyDescent="0.2"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</row>
    <row r="150" spans="5:17" x14ac:dyDescent="0.2"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</row>
    <row r="151" spans="5:17" x14ac:dyDescent="0.2"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</row>
    <row r="152" spans="5:17" x14ac:dyDescent="0.2"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</row>
    <row r="153" spans="5:17" x14ac:dyDescent="0.2"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</row>
    <row r="154" spans="5:17" x14ac:dyDescent="0.2"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</row>
    <row r="155" spans="5:17" x14ac:dyDescent="0.2"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</row>
    <row r="156" spans="5:17" x14ac:dyDescent="0.2"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</row>
    <row r="157" spans="5:17" x14ac:dyDescent="0.2"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</row>
    <row r="158" spans="5:17" x14ac:dyDescent="0.2"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</row>
    <row r="159" spans="5:17" x14ac:dyDescent="0.2"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</row>
    <row r="160" spans="5:17" x14ac:dyDescent="0.2"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</row>
    <row r="161" spans="5:17" x14ac:dyDescent="0.2"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</row>
    <row r="162" spans="5:17" x14ac:dyDescent="0.2"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</row>
    <row r="163" spans="5:17" x14ac:dyDescent="0.2"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</row>
    <row r="164" spans="5:17" x14ac:dyDescent="0.2"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</row>
    <row r="165" spans="5:17" x14ac:dyDescent="0.2"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</row>
    <row r="166" spans="5:17" x14ac:dyDescent="0.2"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</row>
    <row r="167" spans="5:17" x14ac:dyDescent="0.2"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</row>
    <row r="168" spans="5:17" x14ac:dyDescent="0.2"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</row>
    <row r="169" spans="5:17" x14ac:dyDescent="0.2"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</row>
    <row r="170" spans="5:17" x14ac:dyDescent="0.2"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</row>
    <row r="171" spans="5:17" x14ac:dyDescent="0.2"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</row>
    <row r="172" spans="5:17" x14ac:dyDescent="0.2"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</row>
    <row r="173" spans="5:17" x14ac:dyDescent="0.2"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</row>
    <row r="174" spans="5:17" x14ac:dyDescent="0.2"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</row>
    <row r="175" spans="5:17" x14ac:dyDescent="0.2"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</row>
    <row r="176" spans="5:17" x14ac:dyDescent="0.2"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</row>
    <row r="177" spans="5:17" x14ac:dyDescent="0.2"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</row>
    <row r="178" spans="5:17" x14ac:dyDescent="0.2"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</row>
    <row r="179" spans="5:17" x14ac:dyDescent="0.2"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</row>
    <row r="180" spans="5:17" x14ac:dyDescent="0.2"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</row>
    <row r="181" spans="5:17" x14ac:dyDescent="0.2"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</row>
    <row r="182" spans="5:17" x14ac:dyDescent="0.2"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</row>
    <row r="183" spans="5:17" x14ac:dyDescent="0.2"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</row>
    <row r="184" spans="5:17" x14ac:dyDescent="0.2"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</row>
    <row r="185" spans="5:17" x14ac:dyDescent="0.2"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</row>
    <row r="186" spans="5:17" x14ac:dyDescent="0.2"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</row>
    <row r="187" spans="5:17" x14ac:dyDescent="0.2"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</row>
    <row r="188" spans="5:17" x14ac:dyDescent="0.2"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</row>
    <row r="189" spans="5:17" x14ac:dyDescent="0.2"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</row>
    <row r="190" spans="5:17" x14ac:dyDescent="0.2"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</row>
    <row r="191" spans="5:17" x14ac:dyDescent="0.2"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</row>
    <row r="192" spans="5:17" x14ac:dyDescent="0.2"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</row>
    <row r="193" spans="5:17" x14ac:dyDescent="0.2"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</row>
    <row r="194" spans="5:17" x14ac:dyDescent="0.2"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</row>
    <row r="195" spans="5:17" x14ac:dyDescent="0.2"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</row>
    <row r="196" spans="5:17" x14ac:dyDescent="0.2"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</row>
    <row r="197" spans="5:17" x14ac:dyDescent="0.2"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</row>
    <row r="198" spans="5:17" x14ac:dyDescent="0.2"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</row>
    <row r="199" spans="5:17" x14ac:dyDescent="0.2"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</row>
    <row r="200" spans="5:17" x14ac:dyDescent="0.2"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</row>
    <row r="201" spans="5:17" x14ac:dyDescent="0.2"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</row>
    <row r="202" spans="5:17" x14ac:dyDescent="0.2"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</row>
    <row r="203" spans="5:17" x14ac:dyDescent="0.2"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</row>
    <row r="204" spans="5:17" x14ac:dyDescent="0.2"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</row>
    <row r="205" spans="5:17" x14ac:dyDescent="0.2"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</row>
    <row r="206" spans="5:17" x14ac:dyDescent="0.2"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</row>
    <row r="207" spans="5:17" x14ac:dyDescent="0.2"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</row>
    <row r="208" spans="5:17" x14ac:dyDescent="0.2"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</row>
    <row r="209" spans="5:17" x14ac:dyDescent="0.2"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</row>
    <row r="210" spans="5:17" x14ac:dyDescent="0.2"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</row>
    <row r="211" spans="5:17" x14ac:dyDescent="0.2"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</row>
    <row r="212" spans="5:17" x14ac:dyDescent="0.2"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</row>
    <row r="213" spans="5:17" x14ac:dyDescent="0.2"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</row>
    <row r="214" spans="5:17" x14ac:dyDescent="0.2"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</row>
    <row r="215" spans="5:17" x14ac:dyDescent="0.2"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</row>
    <row r="216" spans="5:17" x14ac:dyDescent="0.2"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</row>
    <row r="217" spans="5:17" x14ac:dyDescent="0.2"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</row>
    <row r="218" spans="5:17" x14ac:dyDescent="0.2"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</row>
    <row r="219" spans="5:17" x14ac:dyDescent="0.2"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</row>
    <row r="220" spans="5:17" x14ac:dyDescent="0.2"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</row>
    <row r="221" spans="5:17" x14ac:dyDescent="0.2"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</row>
    <row r="222" spans="5:17" x14ac:dyDescent="0.2"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</row>
    <row r="223" spans="5:17" x14ac:dyDescent="0.2"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</row>
    <row r="224" spans="5:17" x14ac:dyDescent="0.2"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</row>
    <row r="225" spans="5:17" x14ac:dyDescent="0.2"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</row>
    <row r="226" spans="5:17" x14ac:dyDescent="0.2"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</row>
    <row r="227" spans="5:17" x14ac:dyDescent="0.2"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</row>
    <row r="228" spans="5:17" x14ac:dyDescent="0.2"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</row>
    <row r="229" spans="5:17" x14ac:dyDescent="0.2"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</row>
    <row r="230" spans="5:17" x14ac:dyDescent="0.2"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</row>
    <row r="231" spans="5:17" x14ac:dyDescent="0.2"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</row>
    <row r="232" spans="5:17" x14ac:dyDescent="0.2"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</row>
    <row r="233" spans="5:17" x14ac:dyDescent="0.2"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</row>
    <row r="234" spans="5:17" x14ac:dyDescent="0.2"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</row>
    <row r="235" spans="5:17" x14ac:dyDescent="0.2"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</row>
    <row r="236" spans="5:17" x14ac:dyDescent="0.2"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</row>
    <row r="237" spans="5:17" x14ac:dyDescent="0.2"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</row>
    <row r="238" spans="5:17" x14ac:dyDescent="0.2"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</row>
    <row r="239" spans="5:17" x14ac:dyDescent="0.2"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</row>
    <row r="240" spans="5:17" x14ac:dyDescent="0.2"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</row>
    <row r="241" spans="5:17" x14ac:dyDescent="0.2"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</row>
    <row r="242" spans="5:17" x14ac:dyDescent="0.2"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</row>
    <row r="243" spans="5:17" x14ac:dyDescent="0.2"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</row>
    <row r="244" spans="5:17" x14ac:dyDescent="0.2"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</row>
    <row r="245" spans="5:17" x14ac:dyDescent="0.2"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</row>
    <row r="246" spans="5:17" x14ac:dyDescent="0.2"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</row>
    <row r="247" spans="5:17" x14ac:dyDescent="0.2"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</row>
    <row r="248" spans="5:17" x14ac:dyDescent="0.2"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</row>
    <row r="249" spans="5:17" x14ac:dyDescent="0.2"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</row>
    <row r="250" spans="5:17" x14ac:dyDescent="0.2"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</row>
    <row r="251" spans="5:17" x14ac:dyDescent="0.2"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</row>
    <row r="252" spans="5:17" x14ac:dyDescent="0.2"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</row>
    <row r="253" spans="5:17" x14ac:dyDescent="0.2"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</row>
    <row r="254" spans="5:17" x14ac:dyDescent="0.2"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</row>
    <row r="255" spans="5:17" x14ac:dyDescent="0.2"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</row>
    <row r="256" spans="5:17" x14ac:dyDescent="0.2"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</row>
    <row r="257" spans="5:17" x14ac:dyDescent="0.2"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</row>
    <row r="258" spans="5:17" x14ac:dyDescent="0.2"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</row>
    <row r="259" spans="5:17" x14ac:dyDescent="0.2"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</row>
    <row r="260" spans="5:17" x14ac:dyDescent="0.2"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</row>
    <row r="261" spans="5:17" x14ac:dyDescent="0.2"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</row>
    <row r="262" spans="5:17" x14ac:dyDescent="0.2"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</row>
    <row r="263" spans="5:17" x14ac:dyDescent="0.2"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</row>
    <row r="264" spans="5:17" x14ac:dyDescent="0.2"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</row>
    <row r="265" spans="5:17" x14ac:dyDescent="0.2"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</row>
    <row r="266" spans="5:17" x14ac:dyDescent="0.2"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</row>
    <row r="267" spans="5:17" x14ac:dyDescent="0.2"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</row>
    <row r="268" spans="5:17" x14ac:dyDescent="0.2"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</row>
    <row r="269" spans="5:17" x14ac:dyDescent="0.2"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</row>
    <row r="270" spans="5:17" x14ac:dyDescent="0.2"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</row>
    <row r="271" spans="5:17" x14ac:dyDescent="0.2"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</row>
    <row r="272" spans="5:17" x14ac:dyDescent="0.2"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</row>
    <row r="273" spans="5:17" x14ac:dyDescent="0.2"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</row>
    <row r="274" spans="5:17" x14ac:dyDescent="0.2"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</row>
    <row r="275" spans="5:17" x14ac:dyDescent="0.2"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</row>
    <row r="276" spans="5:17" x14ac:dyDescent="0.2"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</row>
    <row r="277" spans="5:17" x14ac:dyDescent="0.2"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</row>
    <row r="278" spans="5:17" x14ac:dyDescent="0.2"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</row>
    <row r="279" spans="5:17" x14ac:dyDescent="0.2"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</row>
    <row r="280" spans="5:17" x14ac:dyDescent="0.2"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</row>
    <row r="281" spans="5:17" x14ac:dyDescent="0.2"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</row>
    <row r="282" spans="5:17" x14ac:dyDescent="0.2"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</row>
    <row r="283" spans="5:17" x14ac:dyDescent="0.2"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</row>
    <row r="284" spans="5:17" x14ac:dyDescent="0.2"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</row>
    <row r="285" spans="5:17" x14ac:dyDescent="0.2"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</row>
    <row r="286" spans="5:17" x14ac:dyDescent="0.2"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</row>
    <row r="287" spans="5:17" x14ac:dyDescent="0.2"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</row>
    <row r="288" spans="5:17" x14ac:dyDescent="0.2"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</row>
    <row r="289" spans="5:17" x14ac:dyDescent="0.2"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</row>
    <row r="290" spans="5:17" x14ac:dyDescent="0.2"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</row>
    <row r="291" spans="5:17" x14ac:dyDescent="0.2"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</row>
    <row r="292" spans="5:17" x14ac:dyDescent="0.2"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</row>
    <row r="293" spans="5:17" x14ac:dyDescent="0.2"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</row>
    <row r="294" spans="5:17" x14ac:dyDescent="0.2"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</row>
    <row r="295" spans="5:17" x14ac:dyDescent="0.2"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</row>
    <row r="296" spans="5:17" x14ac:dyDescent="0.2"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</row>
    <row r="297" spans="5:17" x14ac:dyDescent="0.2"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</row>
    <row r="298" spans="5:17" x14ac:dyDescent="0.2"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</row>
    <row r="299" spans="5:17" x14ac:dyDescent="0.2"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</row>
    <row r="300" spans="5:17" x14ac:dyDescent="0.2"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</row>
    <row r="301" spans="5:17" x14ac:dyDescent="0.2"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</row>
    <row r="302" spans="5:17" x14ac:dyDescent="0.2"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</row>
    <row r="303" spans="5:17" x14ac:dyDescent="0.2"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</row>
    <row r="304" spans="5:17" x14ac:dyDescent="0.2"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</row>
    <row r="305" spans="5:17" x14ac:dyDescent="0.2"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</row>
    <row r="306" spans="5:17" x14ac:dyDescent="0.2"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</row>
    <row r="307" spans="5:17" x14ac:dyDescent="0.2"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</row>
    <row r="308" spans="5:17" x14ac:dyDescent="0.2"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</row>
    <row r="309" spans="5:17" x14ac:dyDescent="0.2"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</row>
    <row r="310" spans="5:17" x14ac:dyDescent="0.2"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</row>
    <row r="311" spans="5:17" x14ac:dyDescent="0.2"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</row>
    <row r="312" spans="5:17" x14ac:dyDescent="0.2"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</row>
    <row r="313" spans="5:17" x14ac:dyDescent="0.2"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</row>
    <row r="314" spans="5:17" x14ac:dyDescent="0.2"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</row>
    <row r="315" spans="5:17" x14ac:dyDescent="0.2"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</row>
    <row r="316" spans="5:17" x14ac:dyDescent="0.2"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</row>
    <row r="317" spans="5:17" x14ac:dyDescent="0.2"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</row>
    <row r="318" spans="5:17" x14ac:dyDescent="0.2"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</row>
    <row r="319" spans="5:17" x14ac:dyDescent="0.2"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</row>
    <row r="320" spans="5:17" x14ac:dyDescent="0.2"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</row>
    <row r="321" spans="5:17" x14ac:dyDescent="0.2"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</row>
    <row r="322" spans="5:17" x14ac:dyDescent="0.2"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</row>
    <row r="323" spans="5:17" x14ac:dyDescent="0.2"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</row>
    <row r="324" spans="5:17" x14ac:dyDescent="0.2"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</row>
    <row r="325" spans="5:17" x14ac:dyDescent="0.2"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</row>
    <row r="326" spans="5:17" x14ac:dyDescent="0.2"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</row>
    <row r="327" spans="5:17" x14ac:dyDescent="0.2"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</row>
    <row r="328" spans="5:17" x14ac:dyDescent="0.2"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</row>
    <row r="329" spans="5:17" x14ac:dyDescent="0.2"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</row>
    <row r="330" spans="5:17" x14ac:dyDescent="0.2"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</row>
    <row r="331" spans="5:17" x14ac:dyDescent="0.2"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</row>
    <row r="332" spans="5:17" x14ac:dyDescent="0.2"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</row>
    <row r="333" spans="5:17" x14ac:dyDescent="0.2"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</row>
    <row r="334" spans="5:17" x14ac:dyDescent="0.2"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</row>
    <row r="335" spans="5:17" x14ac:dyDescent="0.2"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</row>
    <row r="336" spans="5:17" x14ac:dyDescent="0.2"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</row>
    <row r="337" spans="5:17" x14ac:dyDescent="0.2"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</row>
    <row r="338" spans="5:17" x14ac:dyDescent="0.2"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</row>
    <row r="339" spans="5:17" x14ac:dyDescent="0.2"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</row>
    <row r="340" spans="5:17" x14ac:dyDescent="0.2"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</row>
    <row r="341" spans="5:17" x14ac:dyDescent="0.2"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</row>
    <row r="342" spans="5:17" x14ac:dyDescent="0.2"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</row>
    <row r="343" spans="5:17" x14ac:dyDescent="0.2"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</row>
    <row r="344" spans="5:17" x14ac:dyDescent="0.2"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</row>
    <row r="345" spans="5:17" x14ac:dyDescent="0.2"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</row>
    <row r="346" spans="5:17" x14ac:dyDescent="0.2"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</row>
    <row r="347" spans="5:17" x14ac:dyDescent="0.2"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</row>
    <row r="348" spans="5:17" x14ac:dyDescent="0.2"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</row>
    <row r="349" spans="5:17" x14ac:dyDescent="0.2"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</row>
    <row r="350" spans="5:17" x14ac:dyDescent="0.2"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</row>
    <row r="351" spans="5:17" x14ac:dyDescent="0.2"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</row>
    <row r="352" spans="5:17" x14ac:dyDescent="0.2"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</row>
    <row r="353" spans="5:17" x14ac:dyDescent="0.2"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</row>
    <row r="354" spans="5:17" x14ac:dyDescent="0.2"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</row>
    <row r="355" spans="5:17" x14ac:dyDescent="0.2"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</row>
    <row r="356" spans="5:17" x14ac:dyDescent="0.2"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</row>
    <row r="357" spans="5:17" x14ac:dyDescent="0.2"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</row>
    <row r="358" spans="5:17" x14ac:dyDescent="0.2"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</row>
    <row r="359" spans="5:17" x14ac:dyDescent="0.2"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</row>
    <row r="360" spans="5:17" x14ac:dyDescent="0.2"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</row>
    <row r="361" spans="5:17" x14ac:dyDescent="0.2"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</row>
    <row r="362" spans="5:17" x14ac:dyDescent="0.2"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</row>
    <row r="363" spans="5:17" x14ac:dyDescent="0.2"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</row>
    <row r="364" spans="5:17" x14ac:dyDescent="0.2"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</row>
    <row r="365" spans="5:17" x14ac:dyDescent="0.2"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</row>
    <row r="366" spans="5:17" x14ac:dyDescent="0.2"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</row>
    <row r="367" spans="5:17" x14ac:dyDescent="0.2"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</row>
    <row r="368" spans="5:17" x14ac:dyDescent="0.2"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</row>
    <row r="369" spans="5:17" x14ac:dyDescent="0.2"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</row>
    <row r="370" spans="5:17" x14ac:dyDescent="0.2"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</row>
    <row r="371" spans="5:17" x14ac:dyDescent="0.2"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</row>
    <row r="372" spans="5:17" x14ac:dyDescent="0.2"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</row>
    <row r="373" spans="5:17" x14ac:dyDescent="0.2"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</row>
    <row r="374" spans="5:17" x14ac:dyDescent="0.2"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</row>
    <row r="375" spans="5:17" x14ac:dyDescent="0.2"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</row>
    <row r="376" spans="5:17" x14ac:dyDescent="0.2"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</row>
    <row r="377" spans="5:17" x14ac:dyDescent="0.2"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</row>
    <row r="378" spans="5:17" x14ac:dyDescent="0.2"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</row>
    <row r="379" spans="5:17" x14ac:dyDescent="0.2"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</row>
    <row r="380" spans="5:17" x14ac:dyDescent="0.2"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</row>
    <row r="381" spans="5:17" x14ac:dyDescent="0.2"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</row>
    <row r="382" spans="5:17" x14ac:dyDescent="0.2"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</row>
    <row r="383" spans="5:17" x14ac:dyDescent="0.2"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</row>
    <row r="384" spans="5:17" x14ac:dyDescent="0.2"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</row>
    <row r="385" spans="5:17" x14ac:dyDescent="0.2"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</row>
    <row r="386" spans="5:17" x14ac:dyDescent="0.2"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</row>
    <row r="387" spans="5:17" x14ac:dyDescent="0.2"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</row>
    <row r="388" spans="5:17" x14ac:dyDescent="0.2"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</row>
    <row r="389" spans="5:17" x14ac:dyDescent="0.2"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</row>
    <row r="390" spans="5:17" x14ac:dyDescent="0.2"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</row>
    <row r="391" spans="5:17" x14ac:dyDescent="0.2"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</row>
    <row r="392" spans="5:17" x14ac:dyDescent="0.2"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</row>
    <row r="393" spans="5:17" x14ac:dyDescent="0.2"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</row>
    <row r="394" spans="5:17" x14ac:dyDescent="0.2"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</row>
    <row r="395" spans="5:17" x14ac:dyDescent="0.2"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</row>
    <row r="396" spans="5:17" x14ac:dyDescent="0.2"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</row>
    <row r="397" spans="5:17" x14ac:dyDescent="0.2"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</row>
    <row r="398" spans="5:17" x14ac:dyDescent="0.2"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</row>
    <row r="399" spans="5:17" x14ac:dyDescent="0.2"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</row>
    <row r="400" spans="5:17" x14ac:dyDescent="0.2"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</row>
    <row r="401" spans="5:17" x14ac:dyDescent="0.2"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</row>
    <row r="402" spans="5:17" x14ac:dyDescent="0.2"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</row>
    <row r="403" spans="5:17" x14ac:dyDescent="0.2"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</row>
    <row r="404" spans="5:17" x14ac:dyDescent="0.2"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</row>
    <row r="405" spans="5:17" x14ac:dyDescent="0.2"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</row>
    <row r="406" spans="5:17" x14ac:dyDescent="0.2"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</row>
    <row r="407" spans="5:17" x14ac:dyDescent="0.2"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</row>
    <row r="408" spans="5:17" x14ac:dyDescent="0.2"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</row>
    <row r="409" spans="5:17" x14ac:dyDescent="0.2"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</row>
    <row r="410" spans="5:17" x14ac:dyDescent="0.2"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</row>
    <row r="411" spans="5:17" x14ac:dyDescent="0.2"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</row>
    <row r="412" spans="5:17" x14ac:dyDescent="0.2"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</row>
    <row r="413" spans="5:17" x14ac:dyDescent="0.2"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</row>
    <row r="414" spans="5:17" x14ac:dyDescent="0.2"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</row>
    <row r="415" spans="5:17" x14ac:dyDescent="0.2"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</row>
    <row r="416" spans="5:17" x14ac:dyDescent="0.2"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</row>
    <row r="417" spans="5:17" x14ac:dyDescent="0.2"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</row>
    <row r="418" spans="5:17" x14ac:dyDescent="0.2"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</row>
    <row r="419" spans="5:17" x14ac:dyDescent="0.2"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</row>
    <row r="420" spans="5:17" x14ac:dyDescent="0.2"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</row>
    <row r="421" spans="5:17" x14ac:dyDescent="0.2"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</row>
    <row r="422" spans="5:17" x14ac:dyDescent="0.2"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</row>
    <row r="423" spans="5:17" x14ac:dyDescent="0.2"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</row>
    <row r="424" spans="5:17" x14ac:dyDescent="0.2"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</row>
    <row r="425" spans="5:17" x14ac:dyDescent="0.2"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</row>
    <row r="426" spans="5:17" x14ac:dyDescent="0.2"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</row>
    <row r="427" spans="5:17" x14ac:dyDescent="0.2"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</row>
    <row r="428" spans="5:17" x14ac:dyDescent="0.2"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</row>
    <row r="429" spans="5:17" x14ac:dyDescent="0.2"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</row>
    <row r="430" spans="5:17" x14ac:dyDescent="0.2"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</row>
    <row r="431" spans="5:17" x14ac:dyDescent="0.2"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</row>
    <row r="432" spans="5:17" x14ac:dyDescent="0.2"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</row>
    <row r="433" spans="5:17" x14ac:dyDescent="0.2"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</row>
    <row r="434" spans="5:17" x14ac:dyDescent="0.2"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</row>
    <row r="435" spans="5:17" x14ac:dyDescent="0.2"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</row>
    <row r="436" spans="5:17" x14ac:dyDescent="0.2"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</row>
    <row r="437" spans="5:17" x14ac:dyDescent="0.2"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</row>
    <row r="438" spans="5:17" x14ac:dyDescent="0.2"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</row>
    <row r="439" spans="5:17" x14ac:dyDescent="0.2"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</row>
    <row r="440" spans="5:17" x14ac:dyDescent="0.2"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</row>
    <row r="441" spans="5:17" x14ac:dyDescent="0.2"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</row>
    <row r="442" spans="5:17" x14ac:dyDescent="0.2"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</row>
    <row r="443" spans="5:17" x14ac:dyDescent="0.2"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</row>
    <row r="444" spans="5:17" x14ac:dyDescent="0.2"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</row>
    <row r="445" spans="5:17" x14ac:dyDescent="0.2"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</row>
    <row r="446" spans="5:17" x14ac:dyDescent="0.2"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</row>
    <row r="447" spans="5:17" x14ac:dyDescent="0.2"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</row>
    <row r="448" spans="5:17" x14ac:dyDescent="0.2"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</row>
    <row r="449" spans="5:17" x14ac:dyDescent="0.2"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</row>
    <row r="450" spans="5:17" x14ac:dyDescent="0.2"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</row>
    <row r="451" spans="5:17" x14ac:dyDescent="0.2"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</row>
    <row r="452" spans="5:17" x14ac:dyDescent="0.2"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</row>
    <row r="453" spans="5:17" x14ac:dyDescent="0.2"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</row>
    <row r="454" spans="5:17" x14ac:dyDescent="0.2"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</row>
    <row r="455" spans="5:17" x14ac:dyDescent="0.2"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</row>
    <row r="456" spans="5:17" x14ac:dyDescent="0.2"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</row>
    <row r="457" spans="5:17" x14ac:dyDescent="0.2"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</row>
    <row r="458" spans="5:17" x14ac:dyDescent="0.2"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</row>
    <row r="459" spans="5:17" x14ac:dyDescent="0.2"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</row>
    <row r="460" spans="5:17" x14ac:dyDescent="0.2"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</row>
    <row r="461" spans="5:17" x14ac:dyDescent="0.2"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</row>
    <row r="462" spans="5:17" x14ac:dyDescent="0.2"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</row>
    <row r="463" spans="5:17" x14ac:dyDescent="0.2"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</row>
    <row r="464" spans="5:17" x14ac:dyDescent="0.2"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</row>
    <row r="465" spans="5:17" x14ac:dyDescent="0.2"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</row>
    <row r="466" spans="5:17" x14ac:dyDescent="0.2"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</row>
    <row r="467" spans="5:17" x14ac:dyDescent="0.2"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</row>
    <row r="468" spans="5:17" x14ac:dyDescent="0.2"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</row>
    <row r="469" spans="5:17" x14ac:dyDescent="0.2"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</row>
    <row r="470" spans="5:17" x14ac:dyDescent="0.2"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</row>
    <row r="471" spans="5:17" x14ac:dyDescent="0.2"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</row>
    <row r="472" spans="5:17" x14ac:dyDescent="0.2"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</row>
    <row r="473" spans="5:17" x14ac:dyDescent="0.2"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</row>
    <row r="474" spans="5:17" x14ac:dyDescent="0.2"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</row>
    <row r="475" spans="5:17" x14ac:dyDescent="0.2"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</row>
    <row r="476" spans="5:17" x14ac:dyDescent="0.2"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</row>
    <row r="477" spans="5:17" x14ac:dyDescent="0.2"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</row>
    <row r="478" spans="5:17" x14ac:dyDescent="0.2"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</row>
    <row r="479" spans="5:17" x14ac:dyDescent="0.2"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</row>
    <row r="480" spans="5:17" x14ac:dyDescent="0.2"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</row>
    <row r="481" spans="5:17" x14ac:dyDescent="0.2"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</row>
    <row r="482" spans="5:17" x14ac:dyDescent="0.2"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</row>
    <row r="483" spans="5:17" x14ac:dyDescent="0.2"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</row>
    <row r="484" spans="5:17" x14ac:dyDescent="0.2"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</row>
    <row r="485" spans="5:17" x14ac:dyDescent="0.2"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</row>
    <row r="486" spans="5:17" x14ac:dyDescent="0.2"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</row>
    <row r="487" spans="5:17" x14ac:dyDescent="0.2"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</row>
    <row r="488" spans="5:17" x14ac:dyDescent="0.2"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</row>
    <row r="489" spans="5:17" x14ac:dyDescent="0.2"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</row>
    <row r="490" spans="5:17" x14ac:dyDescent="0.2"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</row>
    <row r="491" spans="5:17" x14ac:dyDescent="0.2"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</row>
    <row r="492" spans="5:17" x14ac:dyDescent="0.2"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</row>
    <row r="493" spans="5:17" x14ac:dyDescent="0.2"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</row>
    <row r="494" spans="5:17" x14ac:dyDescent="0.2"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</row>
    <row r="495" spans="5:17" x14ac:dyDescent="0.2"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</row>
    <row r="496" spans="5:17" x14ac:dyDescent="0.2"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</row>
    <row r="497" spans="5:17" x14ac:dyDescent="0.2"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</row>
    <row r="498" spans="5:17" x14ac:dyDescent="0.2"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</row>
    <row r="499" spans="5:17" x14ac:dyDescent="0.2"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</row>
    <row r="500" spans="5:17" x14ac:dyDescent="0.2"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</row>
    <row r="501" spans="5:17" x14ac:dyDescent="0.2"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</row>
    <row r="502" spans="5:17" x14ac:dyDescent="0.2"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</row>
    <row r="503" spans="5:17" x14ac:dyDescent="0.2"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</row>
    <row r="504" spans="5:17" x14ac:dyDescent="0.2"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</row>
    <row r="505" spans="5:17" x14ac:dyDescent="0.2"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</row>
    <row r="506" spans="5:17" x14ac:dyDescent="0.2"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</row>
    <row r="507" spans="5:17" x14ac:dyDescent="0.2"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</row>
    <row r="508" spans="5:17" x14ac:dyDescent="0.2"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</row>
    <row r="509" spans="5:17" x14ac:dyDescent="0.2"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</row>
    <row r="510" spans="5:17" x14ac:dyDescent="0.2"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</row>
    <row r="511" spans="5:17" x14ac:dyDescent="0.2"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</row>
    <row r="512" spans="5:17" x14ac:dyDescent="0.2"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</row>
    <row r="513" spans="5:17" x14ac:dyDescent="0.2"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</row>
    <row r="514" spans="5:17" x14ac:dyDescent="0.2"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</row>
    <row r="515" spans="5:17" x14ac:dyDescent="0.2"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</row>
    <row r="516" spans="5:17" x14ac:dyDescent="0.2"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</row>
    <row r="517" spans="5:17" x14ac:dyDescent="0.2"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</row>
    <row r="518" spans="5:17" x14ac:dyDescent="0.2"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</row>
    <row r="519" spans="5:17" x14ac:dyDescent="0.2"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</row>
    <row r="520" spans="5:17" x14ac:dyDescent="0.2"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</row>
    <row r="521" spans="5:17" x14ac:dyDescent="0.2"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</row>
    <row r="522" spans="5:17" x14ac:dyDescent="0.2"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</row>
    <row r="523" spans="5:17" x14ac:dyDescent="0.2"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</row>
    <row r="524" spans="5:17" x14ac:dyDescent="0.2"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</row>
    <row r="525" spans="5:17" x14ac:dyDescent="0.2"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</row>
    <row r="526" spans="5:17" x14ac:dyDescent="0.2"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</row>
    <row r="527" spans="5:17" x14ac:dyDescent="0.2"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</row>
    <row r="528" spans="5:17" x14ac:dyDescent="0.2"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</row>
    <row r="529" spans="5:17" x14ac:dyDescent="0.2"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</row>
    <row r="530" spans="5:17" x14ac:dyDescent="0.2"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</row>
    <row r="531" spans="5:17" x14ac:dyDescent="0.2"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</row>
    <row r="532" spans="5:17" x14ac:dyDescent="0.2"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</row>
    <row r="533" spans="5:17" x14ac:dyDescent="0.2"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</row>
    <row r="534" spans="5:17" x14ac:dyDescent="0.2"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</row>
    <row r="535" spans="5:17" x14ac:dyDescent="0.2"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</row>
    <row r="536" spans="5:17" x14ac:dyDescent="0.2"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</row>
    <row r="537" spans="5:17" x14ac:dyDescent="0.2"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</row>
    <row r="538" spans="5:17" x14ac:dyDescent="0.2"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</row>
    <row r="539" spans="5:17" x14ac:dyDescent="0.2"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</row>
    <row r="540" spans="5:17" x14ac:dyDescent="0.2"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</row>
    <row r="541" spans="5:17" x14ac:dyDescent="0.2"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</row>
    <row r="542" spans="5:17" x14ac:dyDescent="0.2"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</row>
    <row r="543" spans="5:17" x14ac:dyDescent="0.2"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</row>
    <row r="544" spans="5:17" x14ac:dyDescent="0.2"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</row>
    <row r="545" spans="5:17" x14ac:dyDescent="0.2"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</row>
    <row r="546" spans="5:17" x14ac:dyDescent="0.2"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</row>
    <row r="547" spans="5:17" x14ac:dyDescent="0.2"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</row>
    <row r="548" spans="5:17" x14ac:dyDescent="0.2"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</row>
    <row r="549" spans="5:17" x14ac:dyDescent="0.2"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</row>
    <row r="550" spans="5:17" x14ac:dyDescent="0.2"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</row>
    <row r="551" spans="5:17" x14ac:dyDescent="0.2"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</row>
    <row r="552" spans="5:17" x14ac:dyDescent="0.2"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</row>
    <row r="553" spans="5:17" x14ac:dyDescent="0.2"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</row>
    <row r="554" spans="5:17" x14ac:dyDescent="0.2"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</row>
    <row r="555" spans="5:17" x14ac:dyDescent="0.2"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</row>
    <row r="556" spans="5:17" x14ac:dyDescent="0.2"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</row>
    <row r="557" spans="5:17" x14ac:dyDescent="0.2"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</row>
    <row r="558" spans="5:17" x14ac:dyDescent="0.2"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</row>
    <row r="559" spans="5:17" x14ac:dyDescent="0.2"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</row>
    <row r="560" spans="5:17" x14ac:dyDescent="0.2"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</row>
    <row r="561" spans="5:17" x14ac:dyDescent="0.2"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</row>
    <row r="562" spans="5:17" x14ac:dyDescent="0.2"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</row>
    <row r="563" spans="5:17" x14ac:dyDescent="0.2"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</row>
    <row r="564" spans="5:17" x14ac:dyDescent="0.2"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</row>
    <row r="565" spans="5:17" x14ac:dyDescent="0.2"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</row>
    <row r="566" spans="5:17" x14ac:dyDescent="0.2"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</row>
    <row r="567" spans="5:17" x14ac:dyDescent="0.2"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</row>
    <row r="568" spans="5:17" x14ac:dyDescent="0.2"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</row>
    <row r="569" spans="5:17" x14ac:dyDescent="0.2"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</row>
    <row r="570" spans="5:17" x14ac:dyDescent="0.2"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</row>
    <row r="571" spans="5:17" x14ac:dyDescent="0.2"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</row>
    <row r="572" spans="5:17" x14ac:dyDescent="0.2"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</row>
    <row r="573" spans="5:17" x14ac:dyDescent="0.2"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</row>
    <row r="574" spans="5:17" x14ac:dyDescent="0.2"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</row>
    <row r="575" spans="5:17" x14ac:dyDescent="0.2"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</row>
    <row r="576" spans="5:17" x14ac:dyDescent="0.2"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</row>
    <row r="577" spans="5:17" x14ac:dyDescent="0.2"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</row>
    <row r="578" spans="5:17" x14ac:dyDescent="0.2"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</row>
    <row r="579" spans="5:17" x14ac:dyDescent="0.2"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</row>
    <row r="580" spans="5:17" x14ac:dyDescent="0.2"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</row>
    <row r="581" spans="5:17" x14ac:dyDescent="0.2"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</row>
    <row r="582" spans="5:17" x14ac:dyDescent="0.2"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</row>
    <row r="583" spans="5:17" x14ac:dyDescent="0.2"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</row>
    <row r="584" spans="5:17" x14ac:dyDescent="0.2"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</row>
    <row r="585" spans="5:17" x14ac:dyDescent="0.2"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</row>
    <row r="586" spans="5:17" x14ac:dyDescent="0.2"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</row>
    <row r="587" spans="5:17" x14ac:dyDescent="0.2"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</row>
    <row r="588" spans="5:17" x14ac:dyDescent="0.2"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</row>
    <row r="589" spans="5:17" x14ac:dyDescent="0.2"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</row>
    <row r="590" spans="5:17" x14ac:dyDescent="0.2"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</row>
    <row r="591" spans="5:17" x14ac:dyDescent="0.2"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</row>
    <row r="592" spans="5:17" x14ac:dyDescent="0.2"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</row>
    <row r="593" spans="5:17" x14ac:dyDescent="0.2"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</row>
    <row r="594" spans="5:17" x14ac:dyDescent="0.2"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</row>
    <row r="595" spans="5:17" x14ac:dyDescent="0.2"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</row>
    <row r="596" spans="5:17" x14ac:dyDescent="0.2"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</row>
    <row r="597" spans="5:17" x14ac:dyDescent="0.2"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</row>
    <row r="598" spans="5:17" x14ac:dyDescent="0.2"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</row>
    <row r="599" spans="5:17" x14ac:dyDescent="0.2"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</row>
    <row r="600" spans="5:17" x14ac:dyDescent="0.2"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</row>
    <row r="601" spans="5:17" x14ac:dyDescent="0.2"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</row>
    <row r="602" spans="5:17" x14ac:dyDescent="0.2"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</row>
    <row r="603" spans="5:17" x14ac:dyDescent="0.2"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</row>
    <row r="604" spans="5:17" x14ac:dyDescent="0.2"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</row>
    <row r="605" spans="5:17" x14ac:dyDescent="0.2"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</row>
    <row r="606" spans="5:17" x14ac:dyDescent="0.2"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</row>
    <row r="607" spans="5:17" x14ac:dyDescent="0.2"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</row>
    <row r="608" spans="5:17" x14ac:dyDescent="0.2"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</row>
    <row r="609" spans="5:17" x14ac:dyDescent="0.2"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</row>
    <row r="610" spans="5:17" x14ac:dyDescent="0.2"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</row>
    <row r="611" spans="5:17" x14ac:dyDescent="0.2"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</row>
    <row r="612" spans="5:17" x14ac:dyDescent="0.2"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</row>
    <row r="613" spans="5:17" x14ac:dyDescent="0.2"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</row>
    <row r="614" spans="5:17" x14ac:dyDescent="0.2"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</row>
    <row r="615" spans="5:17" x14ac:dyDescent="0.2"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</row>
    <row r="616" spans="5:17" x14ac:dyDescent="0.2"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</row>
    <row r="617" spans="5:17" x14ac:dyDescent="0.2"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</row>
    <row r="618" spans="5:17" x14ac:dyDescent="0.2"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</row>
    <row r="619" spans="5:17" x14ac:dyDescent="0.2"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</row>
    <row r="620" spans="5:17" x14ac:dyDescent="0.2"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</row>
    <row r="621" spans="5:17" x14ac:dyDescent="0.2"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</row>
    <row r="622" spans="5:17" x14ac:dyDescent="0.2"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</row>
    <row r="623" spans="5:17" x14ac:dyDescent="0.2"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</row>
    <row r="624" spans="5:17" x14ac:dyDescent="0.2"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</row>
    <row r="625" spans="5:17" x14ac:dyDescent="0.2"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</row>
    <row r="626" spans="5:17" x14ac:dyDescent="0.2"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</row>
    <row r="627" spans="5:17" x14ac:dyDescent="0.2"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</row>
    <row r="628" spans="5:17" x14ac:dyDescent="0.2"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</row>
    <row r="629" spans="5:17" x14ac:dyDescent="0.2"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</row>
    <row r="630" spans="5:17" x14ac:dyDescent="0.2"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</row>
    <row r="631" spans="5:17" x14ac:dyDescent="0.2"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</row>
    <row r="632" spans="5:17" x14ac:dyDescent="0.2"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</row>
    <row r="633" spans="5:17" x14ac:dyDescent="0.2"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</row>
    <row r="634" spans="5:17" x14ac:dyDescent="0.2"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</row>
    <row r="635" spans="5:17" x14ac:dyDescent="0.2"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</row>
    <row r="636" spans="5:17" x14ac:dyDescent="0.2"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</row>
    <row r="637" spans="5:17" x14ac:dyDescent="0.2"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</row>
    <row r="638" spans="5:17" x14ac:dyDescent="0.2"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</row>
    <row r="639" spans="5:17" x14ac:dyDescent="0.2"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</row>
    <row r="640" spans="5:17" x14ac:dyDescent="0.2"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</row>
    <row r="641" spans="5:17" x14ac:dyDescent="0.2"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</row>
    <row r="642" spans="5:17" x14ac:dyDescent="0.2"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</row>
    <row r="643" spans="5:17" x14ac:dyDescent="0.2"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</row>
    <row r="644" spans="5:17" x14ac:dyDescent="0.2"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</row>
    <row r="645" spans="5:17" x14ac:dyDescent="0.2"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</row>
    <row r="646" spans="5:17" x14ac:dyDescent="0.2"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</row>
    <row r="647" spans="5:17" x14ac:dyDescent="0.2"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</row>
    <row r="648" spans="5:17" x14ac:dyDescent="0.2"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</row>
    <row r="649" spans="5:17" x14ac:dyDescent="0.2"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</row>
    <row r="650" spans="5:17" x14ac:dyDescent="0.2"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</row>
    <row r="651" spans="5:17" x14ac:dyDescent="0.2"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</row>
    <row r="652" spans="5:17" x14ac:dyDescent="0.2"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</row>
    <row r="653" spans="5:17" x14ac:dyDescent="0.2"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</row>
    <row r="654" spans="5:17" x14ac:dyDescent="0.2"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</row>
    <row r="655" spans="5:17" x14ac:dyDescent="0.2"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</row>
    <row r="656" spans="5:17" x14ac:dyDescent="0.2"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</row>
    <row r="657" spans="5:17" x14ac:dyDescent="0.2"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</row>
    <row r="658" spans="5:17" x14ac:dyDescent="0.2"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</row>
    <row r="659" spans="5:17" x14ac:dyDescent="0.2"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</row>
    <row r="660" spans="5:17" x14ac:dyDescent="0.2"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</row>
    <row r="661" spans="5:17" x14ac:dyDescent="0.2"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</row>
    <row r="662" spans="5:17" x14ac:dyDescent="0.2"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</row>
    <row r="663" spans="5:17" x14ac:dyDescent="0.2"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</row>
    <row r="664" spans="5:17" x14ac:dyDescent="0.2"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</row>
    <row r="665" spans="5:17" x14ac:dyDescent="0.2"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</row>
    <row r="666" spans="5:17" x14ac:dyDescent="0.2"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</row>
    <row r="667" spans="5:17" x14ac:dyDescent="0.2"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</row>
    <row r="668" spans="5:17" x14ac:dyDescent="0.2"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</row>
    <row r="669" spans="5:17" x14ac:dyDescent="0.2"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</row>
    <row r="670" spans="5:17" x14ac:dyDescent="0.2"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</row>
    <row r="671" spans="5:17" x14ac:dyDescent="0.2"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</row>
    <row r="672" spans="5:17" x14ac:dyDescent="0.2"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</row>
    <row r="673" spans="5:17" x14ac:dyDescent="0.2"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</row>
    <row r="674" spans="5:17" x14ac:dyDescent="0.2"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</row>
    <row r="675" spans="5:17" x14ac:dyDescent="0.2"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</row>
    <row r="676" spans="5:17" x14ac:dyDescent="0.2"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</row>
    <row r="677" spans="5:17" x14ac:dyDescent="0.2"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</row>
    <row r="678" spans="5:17" x14ac:dyDescent="0.2"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</row>
    <row r="679" spans="5:17" x14ac:dyDescent="0.2"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</row>
    <row r="680" spans="5:17" x14ac:dyDescent="0.2"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</row>
    <row r="681" spans="5:17" x14ac:dyDescent="0.2"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</row>
    <row r="682" spans="5:17" x14ac:dyDescent="0.2"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</row>
    <row r="683" spans="5:17" x14ac:dyDescent="0.2"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</row>
    <row r="684" spans="5:17" x14ac:dyDescent="0.2"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</row>
    <row r="685" spans="5:17" x14ac:dyDescent="0.2"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</row>
    <row r="686" spans="5:17" x14ac:dyDescent="0.2"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</row>
    <row r="687" spans="5:17" x14ac:dyDescent="0.2"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</row>
    <row r="688" spans="5:17" x14ac:dyDescent="0.2"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</row>
    <row r="689" spans="5:17" x14ac:dyDescent="0.2"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</row>
    <row r="690" spans="5:17" x14ac:dyDescent="0.2"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</row>
    <row r="691" spans="5:17" x14ac:dyDescent="0.2"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</row>
    <row r="692" spans="5:17" x14ac:dyDescent="0.2"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</row>
    <row r="693" spans="5:17" x14ac:dyDescent="0.2"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</row>
    <row r="694" spans="5:17" x14ac:dyDescent="0.2"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</row>
    <row r="695" spans="5:17" x14ac:dyDescent="0.2"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</row>
    <row r="696" spans="5:17" x14ac:dyDescent="0.2"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</row>
    <row r="697" spans="5:17" x14ac:dyDescent="0.2"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</row>
    <row r="698" spans="5:17" x14ac:dyDescent="0.2"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</row>
    <row r="699" spans="5:17" x14ac:dyDescent="0.2"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</row>
    <row r="700" spans="5:17" x14ac:dyDescent="0.2"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</row>
    <row r="701" spans="5:17" x14ac:dyDescent="0.2"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</row>
    <row r="702" spans="5:17" x14ac:dyDescent="0.2"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</row>
    <row r="703" spans="5:17" x14ac:dyDescent="0.2"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</row>
    <row r="704" spans="5:17" x14ac:dyDescent="0.2"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</row>
    <row r="705" spans="5:17" x14ac:dyDescent="0.2"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</row>
    <row r="706" spans="5:17" x14ac:dyDescent="0.2"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</row>
    <row r="707" spans="5:17" x14ac:dyDescent="0.2"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</row>
    <row r="708" spans="5:17" x14ac:dyDescent="0.2"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</row>
    <row r="709" spans="5:17" x14ac:dyDescent="0.2"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</row>
    <row r="710" spans="5:17" x14ac:dyDescent="0.2"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</row>
    <row r="711" spans="5:17" x14ac:dyDescent="0.2"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</row>
    <row r="712" spans="5:17" x14ac:dyDescent="0.2"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</row>
    <row r="713" spans="5:17" x14ac:dyDescent="0.2"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</row>
    <row r="714" spans="5:17" x14ac:dyDescent="0.2"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</row>
    <row r="715" spans="5:17" x14ac:dyDescent="0.2"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</row>
    <row r="716" spans="5:17" x14ac:dyDescent="0.2"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</row>
    <row r="717" spans="5:17" x14ac:dyDescent="0.2"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</row>
    <row r="718" spans="5:17" x14ac:dyDescent="0.2"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</row>
    <row r="719" spans="5:17" x14ac:dyDescent="0.2"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</row>
    <row r="720" spans="5:17" x14ac:dyDescent="0.2"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</row>
    <row r="721" spans="5:17" x14ac:dyDescent="0.2"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</row>
    <row r="722" spans="5:17" x14ac:dyDescent="0.2"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</row>
    <row r="723" spans="5:17" x14ac:dyDescent="0.2"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</row>
    <row r="724" spans="5:17" x14ac:dyDescent="0.2"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</row>
    <row r="725" spans="5:17" x14ac:dyDescent="0.2"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</row>
    <row r="726" spans="5:17" x14ac:dyDescent="0.2"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</row>
    <row r="727" spans="5:17" x14ac:dyDescent="0.2"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</row>
    <row r="728" spans="5:17" x14ac:dyDescent="0.2"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</row>
    <row r="729" spans="5:17" x14ac:dyDescent="0.2"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</row>
    <row r="730" spans="5:17" x14ac:dyDescent="0.2"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</row>
    <row r="731" spans="5:17" x14ac:dyDescent="0.2"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</row>
    <row r="732" spans="5:17" x14ac:dyDescent="0.2"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</row>
    <row r="733" spans="5:17" x14ac:dyDescent="0.2"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</row>
    <row r="734" spans="5:17" x14ac:dyDescent="0.2"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</row>
    <row r="735" spans="5:17" x14ac:dyDescent="0.2"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</row>
    <row r="736" spans="5:17" x14ac:dyDescent="0.2"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</row>
    <row r="737" spans="5:17" x14ac:dyDescent="0.2"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</row>
    <row r="738" spans="5:17" x14ac:dyDescent="0.2"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</row>
    <row r="739" spans="5:17" x14ac:dyDescent="0.2"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</row>
    <row r="740" spans="5:17" x14ac:dyDescent="0.2"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</row>
    <row r="741" spans="5:17" x14ac:dyDescent="0.2"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</row>
    <row r="742" spans="5:17" x14ac:dyDescent="0.2"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</row>
    <row r="743" spans="5:17" x14ac:dyDescent="0.2"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</row>
    <row r="744" spans="5:17" x14ac:dyDescent="0.2"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</row>
    <row r="745" spans="5:17" x14ac:dyDescent="0.2"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</row>
    <row r="746" spans="5:17" x14ac:dyDescent="0.2"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</row>
    <row r="747" spans="5:17" x14ac:dyDescent="0.2"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</row>
    <row r="748" spans="5:17" x14ac:dyDescent="0.2"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</row>
    <row r="749" spans="5:17" x14ac:dyDescent="0.2"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</row>
    <row r="750" spans="5:17" x14ac:dyDescent="0.2"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</row>
    <row r="751" spans="5:17" x14ac:dyDescent="0.2"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</row>
    <row r="752" spans="5:17" x14ac:dyDescent="0.2"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</row>
    <row r="753" spans="5:17" x14ac:dyDescent="0.2"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</row>
    <row r="754" spans="5:17" x14ac:dyDescent="0.2"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</row>
    <row r="755" spans="5:17" x14ac:dyDescent="0.2"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</row>
    <row r="756" spans="5:17" x14ac:dyDescent="0.2"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</row>
    <row r="757" spans="5:17" x14ac:dyDescent="0.2"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</row>
    <row r="758" spans="5:17" x14ac:dyDescent="0.2"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</row>
    <row r="759" spans="5:17" x14ac:dyDescent="0.2"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</row>
    <row r="760" spans="5:17" x14ac:dyDescent="0.2"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</row>
    <row r="761" spans="5:17" x14ac:dyDescent="0.2"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</row>
    <row r="762" spans="5:17" x14ac:dyDescent="0.2"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</row>
    <row r="763" spans="5:17" x14ac:dyDescent="0.2"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</row>
    <row r="764" spans="5:17" x14ac:dyDescent="0.2"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</row>
    <row r="765" spans="5:17" x14ac:dyDescent="0.2"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</row>
    <row r="766" spans="5:17" x14ac:dyDescent="0.2"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</row>
    <row r="767" spans="5:17" x14ac:dyDescent="0.2"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</row>
    <row r="768" spans="5:17" x14ac:dyDescent="0.2"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</row>
    <row r="769" spans="5:17" x14ac:dyDescent="0.2"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</row>
    <row r="770" spans="5:17" x14ac:dyDescent="0.2"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</row>
    <row r="771" spans="5:17" x14ac:dyDescent="0.2"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</row>
    <row r="772" spans="5:17" x14ac:dyDescent="0.2"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</row>
    <row r="773" spans="5:17" x14ac:dyDescent="0.2"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</row>
    <row r="774" spans="5:17" x14ac:dyDescent="0.2"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</row>
    <row r="775" spans="5:17" x14ac:dyDescent="0.2"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</row>
    <row r="776" spans="5:17" x14ac:dyDescent="0.2"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</row>
    <row r="777" spans="5:17" x14ac:dyDescent="0.2"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</row>
    <row r="778" spans="5:17" x14ac:dyDescent="0.2"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</row>
    <row r="779" spans="5:17" x14ac:dyDescent="0.2"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</row>
    <row r="780" spans="5:17" x14ac:dyDescent="0.2"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</row>
    <row r="781" spans="5:17" x14ac:dyDescent="0.2"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</row>
    <row r="782" spans="5:17" x14ac:dyDescent="0.2"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</row>
    <row r="783" spans="5:17" x14ac:dyDescent="0.2"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</row>
    <row r="784" spans="5:17" x14ac:dyDescent="0.2"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</row>
    <row r="785" spans="5:17" x14ac:dyDescent="0.2"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</row>
    <row r="786" spans="5:17" x14ac:dyDescent="0.2"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</row>
    <row r="787" spans="5:17" x14ac:dyDescent="0.2"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</row>
    <row r="788" spans="5:17" x14ac:dyDescent="0.2"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</row>
    <row r="789" spans="5:17" x14ac:dyDescent="0.2"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</row>
    <row r="790" spans="5:17" x14ac:dyDescent="0.2"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</row>
    <row r="791" spans="5:17" x14ac:dyDescent="0.2"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</row>
    <row r="792" spans="5:17" x14ac:dyDescent="0.2"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</row>
    <row r="793" spans="5:17" x14ac:dyDescent="0.2"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</row>
    <row r="794" spans="5:17" x14ac:dyDescent="0.2"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</row>
    <row r="795" spans="5:17" x14ac:dyDescent="0.2"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</row>
    <row r="796" spans="5:17" x14ac:dyDescent="0.2"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</row>
    <row r="797" spans="5:17" x14ac:dyDescent="0.2"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</row>
    <row r="798" spans="5:17" x14ac:dyDescent="0.2"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</row>
    <row r="799" spans="5:17" x14ac:dyDescent="0.2"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</row>
    <row r="800" spans="5:17" x14ac:dyDescent="0.2"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</row>
    <row r="801" spans="5:17" x14ac:dyDescent="0.2"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</row>
    <row r="802" spans="5:17" x14ac:dyDescent="0.2"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</row>
    <row r="803" spans="5:17" x14ac:dyDescent="0.2"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</row>
    <row r="804" spans="5:17" x14ac:dyDescent="0.2"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</row>
    <row r="805" spans="5:17" x14ac:dyDescent="0.2"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</row>
    <row r="806" spans="5:17" x14ac:dyDescent="0.2"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</row>
    <row r="807" spans="5:17" x14ac:dyDescent="0.2"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</row>
    <row r="808" spans="5:17" x14ac:dyDescent="0.2"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</row>
    <row r="809" spans="5:17" x14ac:dyDescent="0.2"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</row>
    <row r="810" spans="5:17" x14ac:dyDescent="0.2"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</row>
    <row r="811" spans="5:17" x14ac:dyDescent="0.2"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</row>
    <row r="812" spans="5:17" x14ac:dyDescent="0.2"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</row>
    <row r="813" spans="5:17" x14ac:dyDescent="0.2"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</row>
    <row r="814" spans="5:17" x14ac:dyDescent="0.2"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</row>
    <row r="815" spans="5:17" x14ac:dyDescent="0.2"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</row>
    <row r="816" spans="5:17" x14ac:dyDescent="0.2"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</row>
    <row r="817" spans="5:17" x14ac:dyDescent="0.2"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</row>
    <row r="818" spans="5:17" x14ac:dyDescent="0.2"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</row>
    <row r="819" spans="5:17" x14ac:dyDescent="0.2"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</row>
    <row r="820" spans="5:17" x14ac:dyDescent="0.2"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</row>
    <row r="821" spans="5:17" x14ac:dyDescent="0.2"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</row>
    <row r="822" spans="5:17" x14ac:dyDescent="0.2"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</row>
    <row r="823" spans="5:17" x14ac:dyDescent="0.2"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</row>
    <row r="824" spans="5:17" x14ac:dyDescent="0.2"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</row>
    <row r="825" spans="5:17" x14ac:dyDescent="0.2"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</row>
    <row r="826" spans="5:17" x14ac:dyDescent="0.2"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</row>
    <row r="827" spans="5:17" x14ac:dyDescent="0.2"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</row>
    <row r="828" spans="5:17" x14ac:dyDescent="0.2"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</row>
    <row r="829" spans="5:17" x14ac:dyDescent="0.2"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</row>
    <row r="830" spans="5:17" x14ac:dyDescent="0.2"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</row>
    <row r="831" spans="5:17" x14ac:dyDescent="0.2"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</row>
    <row r="832" spans="5:17" x14ac:dyDescent="0.2"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</row>
    <row r="833" spans="5:17" x14ac:dyDescent="0.2"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</row>
    <row r="834" spans="5:17" x14ac:dyDescent="0.2"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</row>
    <row r="835" spans="5:17" x14ac:dyDescent="0.2"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</row>
    <row r="836" spans="5:17" x14ac:dyDescent="0.2"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</row>
    <row r="837" spans="5:17" x14ac:dyDescent="0.2"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</row>
    <row r="838" spans="5:17" x14ac:dyDescent="0.2"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</row>
    <row r="839" spans="5:17" x14ac:dyDescent="0.2"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</row>
    <row r="840" spans="5:17" x14ac:dyDescent="0.2"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</row>
    <row r="841" spans="5:17" x14ac:dyDescent="0.2"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</row>
    <row r="842" spans="5:17" x14ac:dyDescent="0.2"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</row>
    <row r="843" spans="5:17" x14ac:dyDescent="0.2"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</row>
    <row r="844" spans="5:17" x14ac:dyDescent="0.2"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</row>
    <row r="845" spans="5:17" x14ac:dyDescent="0.2"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</row>
    <row r="846" spans="5:17" x14ac:dyDescent="0.2"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</row>
    <row r="847" spans="5:17" x14ac:dyDescent="0.2"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</row>
    <row r="848" spans="5:17" x14ac:dyDescent="0.2"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</row>
    <row r="849" spans="5:17" x14ac:dyDescent="0.2"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</row>
    <row r="850" spans="5:17" x14ac:dyDescent="0.2"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</row>
    <row r="851" spans="5:17" x14ac:dyDescent="0.2"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</row>
    <row r="852" spans="5:17" x14ac:dyDescent="0.2"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</row>
    <row r="853" spans="5:17" x14ac:dyDescent="0.2"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</row>
    <row r="854" spans="5:17" x14ac:dyDescent="0.2"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</row>
    <row r="855" spans="5:17" x14ac:dyDescent="0.2"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</row>
    <row r="856" spans="5:17" x14ac:dyDescent="0.2"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</row>
    <row r="857" spans="5:17" x14ac:dyDescent="0.2"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</row>
    <row r="858" spans="5:17" x14ac:dyDescent="0.2"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</row>
    <row r="859" spans="5:17" x14ac:dyDescent="0.2"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</row>
    <row r="860" spans="5:17" x14ac:dyDescent="0.2"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</row>
    <row r="861" spans="5:17" x14ac:dyDescent="0.2"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</row>
    <row r="862" spans="5:17" x14ac:dyDescent="0.2"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</row>
    <row r="863" spans="5:17" x14ac:dyDescent="0.2"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</row>
    <row r="864" spans="5:17" x14ac:dyDescent="0.2"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</row>
    <row r="865" spans="5:17" x14ac:dyDescent="0.2"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</row>
    <row r="866" spans="5:17" x14ac:dyDescent="0.2"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</row>
    <row r="867" spans="5:17" x14ac:dyDescent="0.2"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</row>
    <row r="868" spans="5:17" x14ac:dyDescent="0.2"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</row>
    <row r="869" spans="5:17" x14ac:dyDescent="0.2"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</row>
    <row r="870" spans="5:17" x14ac:dyDescent="0.2"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</row>
    <row r="871" spans="5:17" x14ac:dyDescent="0.2"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</row>
    <row r="872" spans="5:17" x14ac:dyDescent="0.2"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</row>
    <row r="873" spans="5:17" x14ac:dyDescent="0.2"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</row>
    <row r="874" spans="5:17" x14ac:dyDescent="0.2"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</row>
    <row r="875" spans="5:17" x14ac:dyDescent="0.2"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</row>
    <row r="876" spans="5:17" x14ac:dyDescent="0.2"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</row>
    <row r="877" spans="5:17" x14ac:dyDescent="0.2"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</row>
  </sheetData>
  <sheetProtection formatCells="0" formatColumns="0" formatRows="0" insertColumns="0" insertRows="0" insertHyperlinks="0" deleteColumns="0" deleteRows="0" sort="0" autoFilter="0" pivotTables="0"/>
  <mergeCells count="15">
    <mergeCell ref="A2:A6"/>
    <mergeCell ref="E2:P2"/>
    <mergeCell ref="P4:P5"/>
    <mergeCell ref="J4:J5"/>
    <mergeCell ref="H4:H5"/>
    <mergeCell ref="O4:O5"/>
    <mergeCell ref="K4:K5"/>
    <mergeCell ref="E3:P3"/>
    <mergeCell ref="F4:F5"/>
    <mergeCell ref="I4:I5"/>
    <mergeCell ref="E4:E5"/>
    <mergeCell ref="M4:M5"/>
    <mergeCell ref="N4:N5"/>
    <mergeCell ref="L4:L5"/>
    <mergeCell ref="G4:G5"/>
  </mergeCells>
  <dataValidations count="22"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E8">
      <formula1>serials</formula1>
    </dataValidation>
    <dataValidation type="list" allowBlank="1" showInputMessage="1" showErrorMessage="1" sqref="F8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I8">
      <formula1>serials</formula1>
    </dataValidation>
    <dataValidation type="list" allowBlank="1" showInputMessage="1" showErrorMessage="1" sqref="J8">
      <formula1>serials</formula1>
    </dataValidation>
    <dataValidation type="list" allowBlank="1" showInputMessage="1" showErrorMessage="1" sqref="K8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M8">
      <formula1>serials</formula1>
    </dataValidation>
    <dataValidation type="list" allowBlank="1" showInputMessage="1" showErrorMessage="1" sqref="N8">
      <formula1>serials</formula1>
    </dataValidation>
    <dataValidation type="list" allowBlank="1" showInputMessage="1" showErrorMessage="1" sqref="O8">
      <formula1>serials</formula1>
    </dataValidation>
    <dataValidation type="list" allowBlank="1" showInputMessage="1" showErrorMessage="1" sqref="P8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zoomScale="85" zoomScaleNormal="85" workbookViewId="0">
      <selection activeCell="A16" sqref="A16"/>
    </sheetView>
  </sheetViews>
  <sheetFormatPr defaultRowHeight="12.75" x14ac:dyDescent="0.2"/>
  <cols>
    <col min="1" max="1" width="41.42578125" customWidth="1"/>
    <col min="2" max="2" width="33.140625" style="14" hidden="1" customWidth="1"/>
    <col min="3" max="3" width="12.5703125" style="14" hidden="1" customWidth="1"/>
    <col min="4" max="4" width="26.7109375" style="14" hidden="1" customWidth="1"/>
    <col min="5" max="5" width="9.7109375" customWidth="1"/>
    <col min="6" max="6" width="8.28515625" customWidth="1"/>
    <col min="7" max="7" width="7.7109375" customWidth="1"/>
    <col min="8" max="8" width="10.5703125" customWidth="1"/>
    <col min="9" max="9" width="7.28515625" customWidth="1"/>
    <col min="10" max="10" width="7.85546875" customWidth="1"/>
    <col min="11" max="11" width="6.5703125" customWidth="1"/>
    <col min="12" max="12" width="7.140625" customWidth="1"/>
    <col min="13" max="13" width="6.85546875" customWidth="1"/>
    <col min="14" max="14" width="9.85546875" customWidth="1"/>
    <col min="15" max="15" width="9.42578125" customWidth="1"/>
  </cols>
  <sheetData>
    <row r="1" spans="1:15" ht="1.5" customHeight="1" x14ac:dyDescent="0.2"/>
    <row r="2" spans="1:15" ht="21" customHeight="1" x14ac:dyDescent="0.2">
      <c r="A2" s="170" t="s">
        <v>5</v>
      </c>
      <c r="B2" s="70"/>
      <c r="C2" s="70"/>
      <c r="D2" s="70"/>
      <c r="E2" s="151" t="s">
        <v>131</v>
      </c>
      <c r="F2" s="152"/>
      <c r="G2" s="152"/>
      <c r="H2" s="152"/>
      <c r="I2" s="152"/>
      <c r="J2" s="152"/>
      <c r="K2" s="181" t="s">
        <v>132</v>
      </c>
      <c r="L2" s="188"/>
      <c r="M2" s="188"/>
      <c r="N2" s="188"/>
      <c r="O2" s="189"/>
    </row>
    <row r="3" spans="1:15" ht="12.75" customHeight="1" x14ac:dyDescent="0.2">
      <c r="A3" s="171"/>
      <c r="B3" s="54"/>
      <c r="C3" s="54"/>
      <c r="D3" s="54"/>
      <c r="E3" s="176" t="s">
        <v>133</v>
      </c>
      <c r="F3" s="176" t="s">
        <v>134</v>
      </c>
      <c r="G3" s="178" t="s">
        <v>135</v>
      </c>
      <c r="H3" s="176" t="s">
        <v>136</v>
      </c>
      <c r="I3" s="176" t="s">
        <v>137</v>
      </c>
      <c r="J3" s="193" t="s">
        <v>138</v>
      </c>
      <c r="K3" s="176" t="s">
        <v>84</v>
      </c>
      <c r="L3" s="176" t="s">
        <v>85</v>
      </c>
      <c r="M3" s="190" t="s">
        <v>139</v>
      </c>
      <c r="N3" s="176" t="s">
        <v>140</v>
      </c>
      <c r="O3" s="176" t="s">
        <v>141</v>
      </c>
    </row>
    <row r="4" spans="1:15" ht="103.5" customHeight="1" x14ac:dyDescent="0.2">
      <c r="A4" s="171"/>
      <c r="B4" s="54"/>
      <c r="C4" s="54"/>
      <c r="D4" s="54"/>
      <c r="E4" s="177"/>
      <c r="F4" s="177"/>
      <c r="G4" s="179"/>
      <c r="H4" s="177"/>
      <c r="I4" s="177"/>
      <c r="J4" s="194"/>
      <c r="K4" s="187"/>
      <c r="L4" s="177"/>
      <c r="M4" s="191"/>
      <c r="N4" s="177"/>
      <c r="O4" s="192"/>
    </row>
    <row r="5" spans="1:15" ht="15" customHeight="1" x14ac:dyDescent="0.2">
      <c r="A5" s="172"/>
      <c r="B5" s="55"/>
      <c r="C5" s="55"/>
      <c r="D5" s="55"/>
      <c r="E5" s="10" t="s">
        <v>142</v>
      </c>
      <c r="F5" s="10" t="s">
        <v>142</v>
      </c>
      <c r="G5" s="10" t="s">
        <v>142</v>
      </c>
      <c r="H5" s="10" t="s">
        <v>142</v>
      </c>
      <c r="I5" s="10" t="s">
        <v>142</v>
      </c>
      <c r="J5" s="44" t="s">
        <v>142</v>
      </c>
      <c r="K5" s="10" t="s">
        <v>142</v>
      </c>
      <c r="L5" s="18" t="s">
        <v>142</v>
      </c>
      <c r="M5" s="18" t="s">
        <v>142</v>
      </c>
      <c r="N5" s="18" t="s">
        <v>142</v>
      </c>
      <c r="O5" s="18" t="s">
        <v>142</v>
      </c>
    </row>
    <row r="6" spans="1:15" x14ac:dyDescent="0.2">
      <c r="A6" s="10" t="s">
        <v>143</v>
      </c>
      <c r="B6" s="10" t="s">
        <v>26</v>
      </c>
      <c r="C6" s="52" t="s">
        <v>27</v>
      </c>
      <c r="D6" s="10" t="s">
        <v>28</v>
      </c>
      <c r="E6" s="10">
        <v>52</v>
      </c>
      <c r="F6" s="10">
        <v>53</v>
      </c>
      <c r="G6" s="10">
        <v>54</v>
      </c>
      <c r="H6" s="10">
        <v>55</v>
      </c>
      <c r="I6" s="10">
        <v>56</v>
      </c>
      <c r="J6" s="44">
        <v>57</v>
      </c>
      <c r="K6" s="10">
        <v>58</v>
      </c>
      <c r="L6" s="18">
        <v>59</v>
      </c>
      <c r="M6" s="18">
        <v>60</v>
      </c>
      <c r="N6" s="18">
        <v>61</v>
      </c>
      <c r="O6" s="18">
        <v>62</v>
      </c>
    </row>
    <row r="7" spans="1:15" s="14" customFormat="1" ht="95.25" hidden="1" customHeight="1" x14ac:dyDescent="0.2">
      <c r="A7" s="53" t="s">
        <v>29</v>
      </c>
      <c r="B7" s="10"/>
      <c r="C7" s="10"/>
      <c r="D7" s="10"/>
      <c r="E7" s="42" t="s">
        <v>144</v>
      </c>
      <c r="F7" s="42" t="s">
        <v>145</v>
      </c>
      <c r="G7" s="42" t="s">
        <v>146</v>
      </c>
      <c r="H7" s="42" t="s">
        <v>147</v>
      </c>
      <c r="I7" s="42" t="s">
        <v>148</v>
      </c>
      <c r="J7" s="42" t="s">
        <v>149</v>
      </c>
      <c r="K7" s="42" t="s">
        <v>150</v>
      </c>
      <c r="L7" s="79" t="s">
        <v>151</v>
      </c>
      <c r="M7" s="79" t="s">
        <v>152</v>
      </c>
      <c r="N7" s="79" t="s">
        <v>153</v>
      </c>
      <c r="O7" s="79" t="s">
        <v>154</v>
      </c>
    </row>
    <row r="8" spans="1:15" s="14" customFormat="1" ht="12.75" hidden="1" customHeight="1" x14ac:dyDescent="0.2">
      <c r="A8" s="62" t="s">
        <v>38</v>
      </c>
      <c r="B8" s="10"/>
      <c r="C8" s="10"/>
      <c r="D8" s="10"/>
      <c r="E8" s="71">
        <f>VLOOKUP(E7,serial!A1:B1001,2,FALSE)</f>
        <v>6474</v>
      </c>
      <c r="F8" s="71">
        <f>VLOOKUP(F7,serial!A1:B1001,2,FALSE)</f>
        <v>6485</v>
      </c>
      <c r="G8" s="71">
        <f>VLOOKUP(G7,serial!A1:B1001,2,FALSE)</f>
        <v>6486</v>
      </c>
      <c r="H8" s="71">
        <f>VLOOKUP(H7,serial!A1:B1001,2,FALSE)</f>
        <v>6487</v>
      </c>
      <c r="I8" s="71">
        <f>VLOOKUP(I7,serial!A1:B1001,2,FALSE)</f>
        <v>6488</v>
      </c>
      <c r="J8" s="71">
        <f>VLOOKUP(J7,serial!A1:B1001,2,FALSE)</f>
        <v>6489</v>
      </c>
      <c r="K8" s="71">
        <f>VLOOKUP(K7,serial!A1:B1001,2,FALSE)</f>
        <v>6496</v>
      </c>
      <c r="L8" s="71">
        <f>VLOOKUP(L7,serial!A1:B1001,2,FALSE)</f>
        <v>6497</v>
      </c>
      <c r="M8" s="71">
        <f>VLOOKUP(M7,serial!A1:B1001,2,FALSE)</f>
        <v>6499</v>
      </c>
      <c r="N8" s="71">
        <f>VLOOKUP(N7,serial!A1:B1001,2,FALSE)</f>
        <v>6500</v>
      </c>
      <c r="O8" s="71">
        <f>VLOOKUP(O7,serial!A1:B1001,2,FALSE)</f>
        <v>6501</v>
      </c>
    </row>
    <row r="9" spans="1:15" s="14" customFormat="1" ht="12.75" hidden="1" customHeight="1" x14ac:dyDescent="0.2">
      <c r="A9" s="65" t="s">
        <v>39</v>
      </c>
      <c r="B9" s="10"/>
      <c r="C9" s="10"/>
      <c r="D9" s="10"/>
      <c r="E9" s="10"/>
      <c r="F9" s="10"/>
      <c r="G9" s="10"/>
      <c r="H9" s="10"/>
      <c r="I9" s="10"/>
      <c r="J9" s="44"/>
      <c r="K9" s="10"/>
      <c r="L9" s="18"/>
      <c r="M9" s="18"/>
      <c r="N9" s="18"/>
      <c r="O9" s="18"/>
    </row>
    <row r="10" spans="1:15" s="14" customFormat="1" ht="12.75" hidden="1" customHeight="1" x14ac:dyDescent="0.2">
      <c r="A10" s="66" t="s">
        <v>40</v>
      </c>
      <c r="B10" s="10"/>
      <c r="C10" s="10"/>
      <c r="D10" s="10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1:15" ht="32.25" customHeight="1" x14ac:dyDescent="0.2">
      <c r="A11" s="12" t="s">
        <v>41</v>
      </c>
      <c r="B11" s="12"/>
      <c r="C11" s="12"/>
      <c r="D11" s="12"/>
      <c r="E11" s="100">
        <f t="shared" ref="E11:O11" si="0">E15+E17+E20+E23+E24</f>
        <v>46</v>
      </c>
      <c r="F11" s="100">
        <f t="shared" si="0"/>
        <v>22</v>
      </c>
      <c r="G11" s="100">
        <f t="shared" si="0"/>
        <v>900467</v>
      </c>
      <c r="H11" s="100">
        <f t="shared" si="0"/>
        <v>1460</v>
      </c>
      <c r="I11" s="100">
        <f t="shared" si="0"/>
        <v>1867</v>
      </c>
      <c r="J11" s="100">
        <f t="shared" si="0"/>
        <v>305</v>
      </c>
      <c r="K11" s="100">
        <f t="shared" si="0"/>
        <v>12845</v>
      </c>
      <c r="L11" s="100">
        <f t="shared" si="0"/>
        <v>10602</v>
      </c>
      <c r="M11" s="100">
        <f t="shared" si="0"/>
        <v>5378</v>
      </c>
      <c r="N11" s="100">
        <f t="shared" si="0"/>
        <v>5100</v>
      </c>
      <c r="O11" s="100">
        <f t="shared" si="0"/>
        <v>10426</v>
      </c>
    </row>
    <row r="12" spans="1:15" ht="19.5" customHeight="1" x14ac:dyDescent="0.2">
      <c r="A12" s="15" t="s">
        <v>42</v>
      </c>
      <c r="B12" s="15"/>
      <c r="C12" s="15"/>
      <c r="D12" s="15"/>
      <c r="E12" s="101">
        <f t="shared" ref="E12:O12" si="1">E16+E18+E21</f>
        <v>0</v>
      </c>
      <c r="F12" s="101">
        <f t="shared" si="1"/>
        <v>0</v>
      </c>
      <c r="G12" s="101">
        <f t="shared" si="1"/>
        <v>0</v>
      </c>
      <c r="H12" s="101">
        <f t="shared" si="1"/>
        <v>0</v>
      </c>
      <c r="I12" s="101">
        <f t="shared" si="1"/>
        <v>0</v>
      </c>
      <c r="J12" s="101">
        <f t="shared" si="1"/>
        <v>0</v>
      </c>
      <c r="K12" s="101">
        <f t="shared" si="1"/>
        <v>895</v>
      </c>
      <c r="L12" s="101">
        <f t="shared" si="1"/>
        <v>686</v>
      </c>
      <c r="M12" s="101">
        <f t="shared" si="1"/>
        <v>565</v>
      </c>
      <c r="N12" s="101">
        <f t="shared" si="1"/>
        <v>332</v>
      </c>
      <c r="O12" s="101">
        <f t="shared" si="1"/>
        <v>905</v>
      </c>
    </row>
    <row r="13" spans="1:15" ht="23.25" customHeight="1" x14ac:dyDescent="0.2">
      <c r="A13" s="15" t="s">
        <v>43</v>
      </c>
      <c r="B13" s="15"/>
      <c r="C13" s="15"/>
      <c r="D13" s="15"/>
      <c r="E13" s="101">
        <f t="shared" ref="E13:O13" si="2">E12+E24</f>
        <v>2</v>
      </c>
      <c r="F13" s="101">
        <f t="shared" si="2"/>
        <v>2</v>
      </c>
      <c r="G13" s="101">
        <f t="shared" si="2"/>
        <v>632</v>
      </c>
      <c r="H13" s="101">
        <f t="shared" si="2"/>
        <v>78</v>
      </c>
      <c r="I13" s="101">
        <f t="shared" si="2"/>
        <v>54</v>
      </c>
      <c r="J13" s="101">
        <f t="shared" si="2"/>
        <v>54</v>
      </c>
      <c r="K13" s="101">
        <f t="shared" si="2"/>
        <v>949</v>
      </c>
      <c r="L13" s="101">
        <f t="shared" si="2"/>
        <v>718</v>
      </c>
      <c r="M13" s="101">
        <f t="shared" si="2"/>
        <v>611</v>
      </c>
      <c r="N13" s="101">
        <f t="shared" si="2"/>
        <v>340</v>
      </c>
      <c r="O13" s="101">
        <f t="shared" si="2"/>
        <v>934</v>
      </c>
    </row>
    <row r="14" spans="1:15" ht="26.25" customHeight="1" x14ac:dyDescent="0.2">
      <c r="A14" s="15" t="s">
        <v>44</v>
      </c>
      <c r="B14" s="15"/>
      <c r="C14" s="15"/>
      <c r="D14" s="15"/>
      <c r="E14" s="101">
        <f t="shared" ref="E14:O14" si="3">E19+E22</f>
        <v>0</v>
      </c>
      <c r="F14" s="101">
        <f t="shared" si="3"/>
        <v>0</v>
      </c>
      <c r="G14" s="101">
        <f t="shared" si="3"/>
        <v>0</v>
      </c>
      <c r="H14" s="101">
        <f t="shared" si="3"/>
        <v>0</v>
      </c>
      <c r="I14" s="101">
        <f t="shared" si="3"/>
        <v>0</v>
      </c>
      <c r="J14" s="101">
        <f t="shared" si="3"/>
        <v>0</v>
      </c>
      <c r="K14" s="101">
        <f t="shared" si="3"/>
        <v>132</v>
      </c>
      <c r="L14" s="101">
        <f t="shared" si="3"/>
        <v>129</v>
      </c>
      <c r="M14" s="101">
        <f t="shared" si="3"/>
        <v>76</v>
      </c>
      <c r="N14" s="101">
        <f t="shared" si="3"/>
        <v>56</v>
      </c>
      <c r="O14" s="101">
        <f t="shared" si="3"/>
        <v>131</v>
      </c>
    </row>
    <row r="15" spans="1:15" ht="20.25" customHeight="1" x14ac:dyDescent="0.2">
      <c r="A15" s="13" t="s">
        <v>45</v>
      </c>
      <c r="B15" s="6" t="s">
        <v>62</v>
      </c>
      <c r="C15" s="6" t="str">
        <f>VLOOKUP(B15,serial!C1:D13,2,FALSE)</f>
        <v>FCM</v>
      </c>
      <c r="D15" s="12" t="s">
        <v>47</v>
      </c>
      <c r="E15" s="99">
        <v>1</v>
      </c>
      <c r="F15" s="99">
        <v>0</v>
      </c>
      <c r="G15" s="99">
        <v>0</v>
      </c>
      <c r="H15" s="99">
        <v>0</v>
      </c>
      <c r="I15" s="99">
        <v>1</v>
      </c>
      <c r="J15" s="105">
        <v>1</v>
      </c>
      <c r="K15" s="99">
        <v>9699</v>
      </c>
      <c r="L15" s="106">
        <v>8642</v>
      </c>
      <c r="M15" s="106">
        <v>3551</v>
      </c>
      <c r="N15" s="106">
        <v>3786</v>
      </c>
      <c r="O15" s="106">
        <v>7286</v>
      </c>
    </row>
    <row r="16" spans="1:15" ht="21" customHeight="1" x14ac:dyDescent="0.2">
      <c r="A16" s="12" t="s">
        <v>48</v>
      </c>
      <c r="B16" s="6" t="s">
        <v>46</v>
      </c>
      <c r="C16" s="6" t="str">
        <f>VLOOKUP(B16,serial!C1:D13,2,FALSE)</f>
        <v>FCS</v>
      </c>
      <c r="D16" s="13" t="s">
        <v>49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105">
        <v>0</v>
      </c>
      <c r="K16" s="99">
        <v>495</v>
      </c>
      <c r="L16" s="106">
        <v>415</v>
      </c>
      <c r="M16" s="106">
        <v>303</v>
      </c>
      <c r="N16" s="106">
        <v>195</v>
      </c>
      <c r="O16" s="106">
        <v>498</v>
      </c>
    </row>
    <row r="17" spans="1:15" ht="18" customHeight="1" x14ac:dyDescent="0.2">
      <c r="A17" s="13" t="s">
        <v>50</v>
      </c>
      <c r="B17" s="6" t="s">
        <v>51</v>
      </c>
      <c r="C17" s="6" t="str">
        <f>VLOOKUP(B17,serial!C1:D13,2,FALSE)</f>
        <v>FOCR</v>
      </c>
      <c r="D17" s="12" t="s">
        <v>52</v>
      </c>
      <c r="E17" s="99">
        <v>18</v>
      </c>
      <c r="F17" s="99">
        <v>15</v>
      </c>
      <c r="G17" s="99">
        <v>42</v>
      </c>
      <c r="H17" s="99">
        <v>42</v>
      </c>
      <c r="I17" s="99">
        <v>0</v>
      </c>
      <c r="J17" s="105">
        <v>0</v>
      </c>
      <c r="K17" s="99">
        <v>2063</v>
      </c>
      <c r="L17" s="106">
        <v>1359</v>
      </c>
      <c r="M17" s="106">
        <v>1096</v>
      </c>
      <c r="N17" s="106">
        <v>962</v>
      </c>
      <c r="O17" s="106">
        <v>2124</v>
      </c>
    </row>
    <row r="18" spans="1:15" ht="27" customHeight="1" x14ac:dyDescent="0.2">
      <c r="A18" s="12" t="s">
        <v>53</v>
      </c>
      <c r="B18" s="6" t="s">
        <v>54</v>
      </c>
      <c r="C18" s="6" t="str">
        <f>VLOOKUP(B18,serial!C1:D13,2,FALSE)</f>
        <v>FCO</v>
      </c>
      <c r="D18" s="13" t="s">
        <v>55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105">
        <v>0</v>
      </c>
      <c r="K18" s="99">
        <v>373</v>
      </c>
      <c r="L18" s="106">
        <v>255</v>
      </c>
      <c r="M18" s="106">
        <v>240</v>
      </c>
      <c r="N18" s="106">
        <v>132</v>
      </c>
      <c r="O18" s="106">
        <v>380</v>
      </c>
    </row>
    <row r="19" spans="1:15" ht="18.75" customHeight="1" x14ac:dyDescent="0.2">
      <c r="A19" s="13" t="s">
        <v>56</v>
      </c>
      <c r="B19" s="6" t="s">
        <v>51</v>
      </c>
      <c r="C19" s="6" t="str">
        <f>VLOOKUP(B19,serial!C1:D13,2,FALSE)</f>
        <v>FOCR</v>
      </c>
      <c r="D19" s="12" t="s">
        <v>57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105">
        <v>0</v>
      </c>
      <c r="K19" s="99">
        <v>105</v>
      </c>
      <c r="L19" s="106">
        <v>102</v>
      </c>
      <c r="M19" s="106">
        <v>60</v>
      </c>
      <c r="N19" s="106">
        <v>45</v>
      </c>
      <c r="O19" s="106">
        <v>104</v>
      </c>
    </row>
    <row r="20" spans="1:15" ht="19.5" customHeight="1" x14ac:dyDescent="0.2">
      <c r="A20" s="13" t="s">
        <v>58</v>
      </c>
      <c r="B20" s="6" t="s">
        <v>59</v>
      </c>
      <c r="C20" s="6" t="str">
        <f>VLOOKUP(B20,serial!C1:D13,2,FALSE)</f>
        <v>BM</v>
      </c>
      <c r="D20" s="12" t="s">
        <v>60</v>
      </c>
      <c r="E20" s="99">
        <v>9</v>
      </c>
      <c r="F20" s="99">
        <v>1</v>
      </c>
      <c r="G20" s="99">
        <v>0</v>
      </c>
      <c r="H20" s="99">
        <v>0</v>
      </c>
      <c r="I20" s="99">
        <v>1</v>
      </c>
      <c r="J20" s="105">
        <v>0</v>
      </c>
      <c r="K20" s="99">
        <v>524</v>
      </c>
      <c r="L20" s="106">
        <v>252</v>
      </c>
      <c r="M20" s="106">
        <v>346</v>
      </c>
      <c r="N20" s="106">
        <v>178</v>
      </c>
      <c r="O20" s="106">
        <v>910</v>
      </c>
    </row>
    <row r="21" spans="1:15" ht="18" customHeight="1" x14ac:dyDescent="0.2">
      <c r="A21" s="13" t="s">
        <v>61</v>
      </c>
      <c r="B21" s="6" t="s">
        <v>62</v>
      </c>
      <c r="C21" s="6" t="str">
        <f>VLOOKUP(B21,serial!C1:D13,2,FALSE)</f>
        <v>FCM</v>
      </c>
      <c r="D21" s="13" t="s">
        <v>63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105">
        <v>0</v>
      </c>
      <c r="K21" s="99">
        <v>27</v>
      </c>
      <c r="L21" s="106">
        <v>16</v>
      </c>
      <c r="M21" s="106">
        <v>22</v>
      </c>
      <c r="N21" s="106">
        <v>5</v>
      </c>
      <c r="O21" s="106">
        <v>27</v>
      </c>
    </row>
    <row r="22" spans="1:15" ht="20.25" customHeight="1" x14ac:dyDescent="0.2">
      <c r="A22" s="12" t="s">
        <v>64</v>
      </c>
      <c r="B22" s="6" t="s">
        <v>65</v>
      </c>
      <c r="C22" s="6" t="str">
        <f>VLOOKUP(B22,serial!C1:D13,2,FALSE)</f>
        <v>FMCR</v>
      </c>
      <c r="D22" s="78" t="s">
        <v>66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105">
        <v>0</v>
      </c>
      <c r="K22" s="99">
        <v>27</v>
      </c>
      <c r="L22" s="106">
        <v>27</v>
      </c>
      <c r="M22" s="106">
        <v>16</v>
      </c>
      <c r="N22" s="106">
        <v>11</v>
      </c>
      <c r="O22" s="106">
        <v>27</v>
      </c>
    </row>
    <row r="23" spans="1:15" ht="21.75" customHeight="1" x14ac:dyDescent="0.2">
      <c r="A23" s="12" t="s">
        <v>67</v>
      </c>
      <c r="B23" s="6" t="s">
        <v>68</v>
      </c>
      <c r="C23" s="6" t="str">
        <f>VLOOKUP(B23,serial!C1:D13,2,FALSE)</f>
        <v>BR</v>
      </c>
      <c r="D23" s="12" t="s">
        <v>69</v>
      </c>
      <c r="E23" s="99">
        <v>16</v>
      </c>
      <c r="F23" s="107">
        <v>4</v>
      </c>
      <c r="G23" s="99">
        <v>899793</v>
      </c>
      <c r="H23" s="99">
        <v>1340</v>
      </c>
      <c r="I23" s="99">
        <v>1811</v>
      </c>
      <c r="J23" s="105">
        <v>250</v>
      </c>
      <c r="K23" s="99">
        <v>505</v>
      </c>
      <c r="L23" s="106">
        <v>317</v>
      </c>
      <c r="M23" s="106">
        <v>339</v>
      </c>
      <c r="N23" s="106">
        <v>166</v>
      </c>
      <c r="O23" s="106">
        <v>77</v>
      </c>
    </row>
    <row r="24" spans="1:15" ht="25.5" customHeight="1" x14ac:dyDescent="0.2">
      <c r="A24" s="25" t="s">
        <v>70</v>
      </c>
      <c r="B24" s="6" t="s">
        <v>71</v>
      </c>
      <c r="C24" s="6" t="str">
        <f>VLOOKUP(B24,serial!C1:D13,2,FALSE)</f>
        <v>BNC</v>
      </c>
      <c r="D24" s="12" t="s">
        <v>72</v>
      </c>
      <c r="E24" s="108">
        <v>2</v>
      </c>
      <c r="F24" s="108">
        <v>2</v>
      </c>
      <c r="G24" s="108">
        <v>632</v>
      </c>
      <c r="H24" s="108">
        <v>78</v>
      </c>
      <c r="I24" s="108">
        <v>54</v>
      </c>
      <c r="J24" s="109">
        <v>54</v>
      </c>
      <c r="K24" s="108">
        <v>54</v>
      </c>
      <c r="L24" s="106">
        <v>32</v>
      </c>
      <c r="M24" s="106">
        <v>46</v>
      </c>
      <c r="N24" s="106">
        <v>8</v>
      </c>
      <c r="O24" s="106">
        <v>29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2:A5"/>
    <mergeCell ref="F3:F4"/>
    <mergeCell ref="K2:O2"/>
    <mergeCell ref="M3:M4"/>
    <mergeCell ref="N3:N4"/>
    <mergeCell ref="O3:O4"/>
    <mergeCell ref="E2:J2"/>
    <mergeCell ref="E3:E4"/>
    <mergeCell ref="G3:G4"/>
    <mergeCell ref="I3:I4"/>
    <mergeCell ref="H3:H4"/>
    <mergeCell ref="J3:J4"/>
    <mergeCell ref="L3:L4"/>
    <mergeCell ref="K3:K4"/>
  </mergeCells>
  <dataValidations count="21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</dataValidations>
  <pageMargins left="0.7" right="0.7" top="0.75" bottom="0.75" header="0.3" footer="0.3"/>
  <pageSetup paperSize="9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abSelected="1" zoomScale="85" zoomScaleNormal="85" workbookViewId="0">
      <selection activeCell="G30" sqref="G30"/>
    </sheetView>
  </sheetViews>
  <sheetFormatPr defaultRowHeight="12.75" x14ac:dyDescent="0.2"/>
  <cols>
    <col min="1" max="1" width="41.85546875" style="1" customWidth="1"/>
    <col min="2" max="2" width="29.28515625" style="14" hidden="1" customWidth="1"/>
    <col min="3" max="3" width="17" style="14" hidden="1" customWidth="1"/>
    <col min="4" max="4" width="26.140625" style="14" hidden="1" customWidth="1"/>
    <col min="5" max="5" width="7.7109375" style="1" customWidth="1"/>
    <col min="6" max="6" width="6.85546875" style="1" customWidth="1"/>
    <col min="7" max="7" width="5.85546875" style="1" customWidth="1"/>
    <col min="8" max="8" width="6.42578125" style="1" customWidth="1"/>
    <col min="9" max="9" width="7.85546875" style="1" customWidth="1"/>
    <col min="10" max="10" width="8.5703125" style="1" customWidth="1"/>
    <col min="11" max="11" width="7.42578125" style="1" customWidth="1"/>
    <col min="12" max="12" width="8" style="1" customWidth="1"/>
    <col min="13" max="13" width="9.5703125" style="1" customWidth="1"/>
    <col min="14" max="14" width="9.28515625" style="1" customWidth="1"/>
    <col min="15" max="16" width="8.140625" style="1" customWidth="1"/>
    <col min="17" max="17" width="6.7109375" style="1" customWidth="1"/>
  </cols>
  <sheetData>
    <row r="1" spans="1:18" ht="14.25" customHeight="1" x14ac:dyDescent="0.2">
      <c r="A1" s="170" t="s">
        <v>5</v>
      </c>
      <c r="B1" s="53"/>
      <c r="C1" s="53"/>
      <c r="D1" s="53"/>
      <c r="E1" s="200" t="s">
        <v>155</v>
      </c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14.25" customHeight="1" x14ac:dyDescent="0.2">
      <c r="A2" s="171"/>
      <c r="B2" s="76"/>
      <c r="C2" s="76"/>
      <c r="D2" s="76"/>
      <c r="E2" s="206" t="s">
        <v>156</v>
      </c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8"/>
    </row>
    <row r="3" spans="1:18" ht="25.5" customHeight="1" x14ac:dyDescent="0.2">
      <c r="A3" s="171"/>
      <c r="B3" s="76"/>
      <c r="C3" s="76"/>
      <c r="D3" s="76"/>
      <c r="E3" s="209" t="s">
        <v>157</v>
      </c>
      <c r="F3" s="210"/>
      <c r="G3" s="176" t="s">
        <v>158</v>
      </c>
      <c r="H3" s="176" t="s">
        <v>159</v>
      </c>
      <c r="I3" s="204" t="s">
        <v>160</v>
      </c>
      <c r="J3" s="205"/>
      <c r="K3" s="176" t="s">
        <v>161</v>
      </c>
      <c r="L3" s="176" t="s">
        <v>162</v>
      </c>
      <c r="M3" s="198" t="s">
        <v>163</v>
      </c>
      <c r="N3" s="199"/>
      <c r="O3" s="199"/>
      <c r="P3" s="199"/>
      <c r="Q3" s="196" t="s">
        <v>164</v>
      </c>
    </row>
    <row r="4" spans="1:18" ht="47.25" customHeight="1" x14ac:dyDescent="0.2">
      <c r="A4" s="171"/>
      <c r="B4" s="54"/>
      <c r="C4" s="54"/>
      <c r="D4" s="54"/>
      <c r="E4" s="178" t="s">
        <v>84</v>
      </c>
      <c r="F4" s="176" t="s">
        <v>165</v>
      </c>
      <c r="G4" s="195"/>
      <c r="H4" s="195"/>
      <c r="I4" s="176" t="s">
        <v>84</v>
      </c>
      <c r="J4" s="193" t="s">
        <v>165</v>
      </c>
      <c r="K4" s="195"/>
      <c r="L4" s="195"/>
      <c r="M4" s="201" t="s">
        <v>84</v>
      </c>
      <c r="N4" s="176" t="s">
        <v>166</v>
      </c>
      <c r="O4" s="202" t="s">
        <v>167</v>
      </c>
      <c r="P4" s="203"/>
      <c r="Q4" s="197"/>
    </row>
    <row r="5" spans="1:18" ht="77.25" customHeight="1" x14ac:dyDescent="0.2">
      <c r="A5" s="172"/>
      <c r="B5" s="55"/>
      <c r="C5" s="55"/>
      <c r="D5" s="55"/>
      <c r="E5" s="179"/>
      <c r="F5" s="177"/>
      <c r="G5" s="187"/>
      <c r="H5" s="187"/>
      <c r="I5" s="177"/>
      <c r="J5" s="194"/>
      <c r="K5" s="187"/>
      <c r="L5" s="187"/>
      <c r="M5" s="179"/>
      <c r="N5" s="177"/>
      <c r="O5" s="42" t="s">
        <v>84</v>
      </c>
      <c r="P5" s="114" t="s">
        <v>166</v>
      </c>
      <c r="Q5" s="115" t="s">
        <v>84</v>
      </c>
    </row>
    <row r="6" spans="1:18" x14ac:dyDescent="0.2">
      <c r="A6" s="18" t="s">
        <v>168</v>
      </c>
      <c r="B6" s="10" t="s">
        <v>26</v>
      </c>
      <c r="C6" s="52" t="s">
        <v>27</v>
      </c>
      <c r="D6" s="10" t="s">
        <v>28</v>
      </c>
      <c r="E6" s="18">
        <v>63</v>
      </c>
      <c r="F6" s="18">
        <v>64</v>
      </c>
      <c r="G6" s="18">
        <v>65</v>
      </c>
      <c r="H6" s="18">
        <v>66</v>
      </c>
      <c r="I6" s="18">
        <v>67</v>
      </c>
      <c r="J6" s="18">
        <v>68</v>
      </c>
      <c r="K6" s="18">
        <v>69</v>
      </c>
      <c r="L6" s="18">
        <v>70</v>
      </c>
      <c r="M6" s="18">
        <v>71</v>
      </c>
      <c r="N6" s="18">
        <v>72</v>
      </c>
      <c r="O6" s="18">
        <v>73</v>
      </c>
      <c r="P6" s="18">
        <v>74</v>
      </c>
      <c r="Q6" s="85">
        <v>75</v>
      </c>
      <c r="R6" s="86"/>
    </row>
    <row r="7" spans="1:18" s="14" customFormat="1" ht="134.25" hidden="1" customHeight="1" x14ac:dyDescent="0.2">
      <c r="A7" s="74" t="s">
        <v>29</v>
      </c>
      <c r="B7" s="74"/>
      <c r="C7" s="80"/>
      <c r="D7" s="74"/>
      <c r="E7" s="81" t="s">
        <v>169</v>
      </c>
      <c r="F7" s="81" t="s">
        <v>170</v>
      </c>
      <c r="G7" s="81" t="s">
        <v>171</v>
      </c>
      <c r="H7" s="81" t="s">
        <v>172</v>
      </c>
      <c r="I7" s="81" t="s">
        <v>173</v>
      </c>
      <c r="J7" s="81" t="s">
        <v>174</v>
      </c>
      <c r="K7" s="81" t="s">
        <v>175</v>
      </c>
      <c r="L7" s="81" t="s">
        <v>176</v>
      </c>
      <c r="M7" s="81" t="s">
        <v>177</v>
      </c>
      <c r="N7" s="81" t="s">
        <v>178</v>
      </c>
      <c r="O7" s="81" t="s">
        <v>179</v>
      </c>
      <c r="P7" s="81" t="s">
        <v>180</v>
      </c>
      <c r="Q7" s="81" t="s">
        <v>181</v>
      </c>
      <c r="R7" s="87"/>
    </row>
    <row r="8" spans="1:18" s="14" customFormat="1" ht="12.75" hidden="1" customHeight="1" x14ac:dyDescent="0.2">
      <c r="A8" s="74" t="s">
        <v>38</v>
      </c>
      <c r="B8" s="82"/>
      <c r="C8" s="83"/>
      <c r="D8" s="82"/>
      <c r="E8" s="82">
        <f>VLOOKUP(E7,serial!A1:B1001,2,FALSE)</f>
        <v>4234</v>
      </c>
      <c r="F8" s="82">
        <f>VLOOKUP(F7,serial!A1:B1001,2,FALSE)</f>
        <v>4235</v>
      </c>
      <c r="G8" s="82">
        <f>VLOOKUP(G7,serial!A1:B1001,2,FALSE)</f>
        <v>7184</v>
      </c>
      <c r="H8" s="82">
        <f>VLOOKUP(H7,serial!A1:B1001,2,FALSE)</f>
        <v>7185</v>
      </c>
      <c r="I8" s="82">
        <f>VLOOKUP(I7,serial!A1:B1001,2,FALSE)</f>
        <v>4236</v>
      </c>
      <c r="J8" s="14">
        <f>VLOOKUP(J7,serial!A1:B1001,2,FALSE)</f>
        <v>4237</v>
      </c>
      <c r="K8" s="82">
        <f>VLOOKUP(K7,serial!A1:B1001,2,FALSE)</f>
        <v>4238</v>
      </c>
      <c r="L8" s="82">
        <f>VLOOKUP(L7,serial!A1:B1001,2,FALSE)</f>
        <v>7186</v>
      </c>
      <c r="M8" s="82">
        <f>VLOOKUP(M7,serial!A1:B1001,2,FALSE)</f>
        <v>4241</v>
      </c>
      <c r="N8" s="82">
        <f>VLOOKUP(N7,serial!A1:B1001,2,FALSE)</f>
        <v>7821</v>
      </c>
      <c r="O8" s="82">
        <f>VLOOKUP(O7,serial!A1:B1001,2,FALSE)</f>
        <v>7816</v>
      </c>
      <c r="P8" s="82">
        <f>VLOOKUP(P7,serial!A1:B1001,2,FALSE)</f>
        <v>6248</v>
      </c>
      <c r="Q8" s="82">
        <f>VLOOKUP(Q7,serial!A1:B1001,2,FALSE)</f>
        <v>4614</v>
      </c>
      <c r="R8" s="88"/>
    </row>
    <row r="9" spans="1:18" s="14" customFormat="1" ht="12.75" hidden="1" customHeight="1" x14ac:dyDescent="0.2">
      <c r="A9" s="74" t="s">
        <v>39</v>
      </c>
      <c r="B9" s="74"/>
      <c r="C9" s="80"/>
      <c r="D9" s="74"/>
      <c r="E9" s="74"/>
      <c r="F9" s="84"/>
      <c r="G9" s="84"/>
      <c r="H9" s="84"/>
      <c r="I9" s="84"/>
      <c r="J9" s="84"/>
      <c r="K9" s="85"/>
      <c r="L9" s="84"/>
      <c r="M9" s="84"/>
      <c r="N9" s="84"/>
      <c r="O9" s="84"/>
      <c r="P9" s="84"/>
      <c r="Q9" s="84"/>
      <c r="R9" s="90"/>
    </row>
    <row r="10" spans="1:18" s="14" customFormat="1" ht="12.75" hidden="1" customHeight="1" x14ac:dyDescent="0.2">
      <c r="A10" s="74" t="s">
        <v>40</v>
      </c>
      <c r="B10" s="74"/>
      <c r="C10" s="80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0"/>
    </row>
    <row r="11" spans="1:18" ht="27.75" customHeight="1" x14ac:dyDescent="0.2">
      <c r="A11" s="12" t="s">
        <v>41</v>
      </c>
      <c r="B11" s="12"/>
      <c r="C11" s="12"/>
      <c r="D11" s="12"/>
      <c r="E11" s="100">
        <f t="shared" ref="E11:Q11" si="0">E15+E17+E20+E23+E24</f>
        <v>833254</v>
      </c>
      <c r="F11" s="100">
        <f t="shared" si="0"/>
        <v>356681</v>
      </c>
      <c r="G11" s="100">
        <f t="shared" si="0"/>
        <v>92768</v>
      </c>
      <c r="H11" s="100">
        <f t="shared" si="0"/>
        <v>72921</v>
      </c>
      <c r="I11" s="100">
        <f t="shared" si="0"/>
        <v>8191686</v>
      </c>
      <c r="J11" s="100">
        <f t="shared" si="0"/>
        <v>4502997</v>
      </c>
      <c r="K11" s="100">
        <f t="shared" si="0"/>
        <v>405201</v>
      </c>
      <c r="L11" s="100">
        <f t="shared" si="0"/>
        <v>1068347</v>
      </c>
      <c r="M11" s="100">
        <f t="shared" si="0"/>
        <v>15669991</v>
      </c>
      <c r="N11" s="100">
        <f t="shared" si="0"/>
        <v>10876416</v>
      </c>
      <c r="O11" s="100">
        <f t="shared" si="0"/>
        <v>8274034</v>
      </c>
      <c r="P11" s="100">
        <f t="shared" si="0"/>
        <v>6420215</v>
      </c>
      <c r="Q11" s="100">
        <f t="shared" si="0"/>
        <v>183</v>
      </c>
      <c r="R11" s="86"/>
    </row>
    <row r="12" spans="1:18" ht="18" customHeight="1" x14ac:dyDescent="0.2">
      <c r="A12" s="12" t="s">
        <v>42</v>
      </c>
      <c r="B12" s="12"/>
      <c r="C12" s="12"/>
      <c r="D12" s="12"/>
      <c r="E12" s="101">
        <f t="shared" ref="E12:Q12" si="1">E16+E18+E21</f>
        <v>91508</v>
      </c>
      <c r="F12" s="101">
        <f t="shared" si="1"/>
        <v>75920</v>
      </c>
      <c r="G12" s="101">
        <f t="shared" si="1"/>
        <v>280</v>
      </c>
      <c r="H12" s="101">
        <f t="shared" si="1"/>
        <v>246</v>
      </c>
      <c r="I12" s="101">
        <f t="shared" si="1"/>
        <v>891744</v>
      </c>
      <c r="J12" s="101">
        <f t="shared" si="1"/>
        <v>753428</v>
      </c>
      <c r="K12" s="101">
        <f t="shared" si="1"/>
        <v>2050</v>
      </c>
      <c r="L12" s="101">
        <f t="shared" si="1"/>
        <v>87020</v>
      </c>
      <c r="M12" s="101">
        <f t="shared" si="1"/>
        <v>1949478</v>
      </c>
      <c r="N12" s="101">
        <f t="shared" si="1"/>
        <v>1345295</v>
      </c>
      <c r="O12" s="101">
        <f t="shared" si="1"/>
        <v>1670253</v>
      </c>
      <c r="P12" s="101">
        <f t="shared" si="1"/>
        <v>1171305</v>
      </c>
      <c r="Q12" s="101">
        <f t="shared" si="1"/>
        <v>0</v>
      </c>
      <c r="R12" s="86"/>
    </row>
    <row r="13" spans="1:18" ht="21" customHeight="1" x14ac:dyDescent="0.2">
      <c r="A13" s="12" t="s">
        <v>43</v>
      </c>
      <c r="B13" s="12"/>
      <c r="C13" s="12"/>
      <c r="D13" s="12"/>
      <c r="E13" s="101">
        <f t="shared" ref="E13:Q13" si="2">E12+E24</f>
        <v>103498</v>
      </c>
      <c r="F13" s="101">
        <f t="shared" si="2"/>
        <v>86214</v>
      </c>
      <c r="G13" s="101">
        <f t="shared" si="2"/>
        <v>9157</v>
      </c>
      <c r="H13" s="101">
        <f t="shared" si="2"/>
        <v>6546</v>
      </c>
      <c r="I13" s="101">
        <f t="shared" si="2"/>
        <v>1027000</v>
      </c>
      <c r="J13" s="101">
        <f t="shared" si="2"/>
        <v>867853</v>
      </c>
      <c r="K13" s="101">
        <f t="shared" si="2"/>
        <v>17089</v>
      </c>
      <c r="L13" s="101">
        <f t="shared" si="2"/>
        <v>94035</v>
      </c>
      <c r="M13" s="101">
        <f t="shared" si="2"/>
        <v>2371489</v>
      </c>
      <c r="N13" s="101">
        <f t="shared" si="2"/>
        <v>1630000</v>
      </c>
      <c r="O13" s="101">
        <f t="shared" si="2"/>
        <v>2028424</v>
      </c>
      <c r="P13" s="101">
        <f t="shared" si="2"/>
        <v>1413019</v>
      </c>
      <c r="Q13" s="101">
        <f t="shared" si="2"/>
        <v>0</v>
      </c>
    </row>
    <row r="14" spans="1:18" ht="20.25" customHeight="1" x14ac:dyDescent="0.2">
      <c r="A14" s="12" t="s">
        <v>44</v>
      </c>
      <c r="B14" s="12"/>
      <c r="C14" s="12"/>
      <c r="D14" s="12"/>
      <c r="E14" s="101">
        <f t="shared" ref="E14:Q14" si="3">E19+E22</f>
        <v>65100</v>
      </c>
      <c r="F14" s="101">
        <f t="shared" si="3"/>
        <v>21576</v>
      </c>
      <c r="G14" s="101">
        <f t="shared" si="3"/>
        <v>0</v>
      </c>
      <c r="H14" s="101">
        <f t="shared" si="3"/>
        <v>0</v>
      </c>
      <c r="I14" s="101">
        <f t="shared" si="3"/>
        <v>645080</v>
      </c>
      <c r="J14" s="101">
        <f t="shared" si="3"/>
        <v>297172</v>
      </c>
      <c r="K14" s="101">
        <f t="shared" si="3"/>
        <v>17</v>
      </c>
      <c r="L14" s="101">
        <f t="shared" si="3"/>
        <v>258306</v>
      </c>
      <c r="M14" s="101">
        <f t="shared" si="3"/>
        <v>1634846</v>
      </c>
      <c r="N14" s="101">
        <f t="shared" si="3"/>
        <v>1519737</v>
      </c>
      <c r="O14" s="101">
        <f t="shared" si="3"/>
        <v>758537</v>
      </c>
      <c r="P14" s="101">
        <f t="shared" si="3"/>
        <v>706254</v>
      </c>
      <c r="Q14" s="101">
        <f t="shared" si="3"/>
        <v>0</v>
      </c>
    </row>
    <row r="15" spans="1:18" ht="18.75" customHeight="1" x14ac:dyDescent="0.2">
      <c r="A15" s="13" t="s">
        <v>45</v>
      </c>
      <c r="B15" s="6" t="s">
        <v>62</v>
      </c>
      <c r="C15" s="6" t="str">
        <f>VLOOKUP(B15,serial!C1:D13,2,FALSE)</f>
        <v>FCM</v>
      </c>
      <c r="D15" s="12" t="s">
        <v>47</v>
      </c>
      <c r="E15" s="99">
        <v>470716</v>
      </c>
      <c r="F15" s="99">
        <v>218312</v>
      </c>
      <c r="G15" s="99">
        <v>1358</v>
      </c>
      <c r="H15" s="99">
        <v>44359</v>
      </c>
      <c r="I15" s="99">
        <v>4613735</v>
      </c>
      <c r="J15" s="99">
        <v>2912986</v>
      </c>
      <c r="K15" s="99">
        <v>9252</v>
      </c>
      <c r="L15" s="99">
        <v>95886</v>
      </c>
      <c r="M15" s="99">
        <v>7592433</v>
      </c>
      <c r="N15" s="99">
        <v>5661803</v>
      </c>
      <c r="O15" s="99">
        <v>4540202</v>
      </c>
      <c r="P15" s="99">
        <v>3717142</v>
      </c>
      <c r="Q15" s="108">
        <v>107</v>
      </c>
    </row>
    <row r="16" spans="1:18" ht="15" customHeight="1" x14ac:dyDescent="0.2">
      <c r="A16" s="12" t="s">
        <v>48</v>
      </c>
      <c r="B16" s="6" t="s">
        <v>46</v>
      </c>
      <c r="C16" s="6" t="str">
        <f>VLOOKUP(B16,serial!C1:D13,2,FALSE)</f>
        <v>FCS</v>
      </c>
      <c r="D16" s="13" t="s">
        <v>49</v>
      </c>
      <c r="E16" s="99">
        <v>29323</v>
      </c>
      <c r="F16" s="99">
        <v>26303</v>
      </c>
      <c r="G16" s="99">
        <v>0</v>
      </c>
      <c r="H16" s="99">
        <v>0</v>
      </c>
      <c r="I16" s="99">
        <v>299101</v>
      </c>
      <c r="J16" s="99">
        <v>259244</v>
      </c>
      <c r="K16" s="99">
        <v>0</v>
      </c>
      <c r="L16" s="99">
        <v>0</v>
      </c>
      <c r="M16" s="99">
        <v>557876</v>
      </c>
      <c r="N16" s="99">
        <v>435128</v>
      </c>
      <c r="O16" s="99">
        <v>508299</v>
      </c>
      <c r="P16" s="99">
        <v>397725</v>
      </c>
      <c r="Q16" s="108">
        <v>0</v>
      </c>
    </row>
    <row r="17" spans="1:17" ht="15.75" customHeight="1" x14ac:dyDescent="0.2">
      <c r="A17" s="13" t="s">
        <v>50</v>
      </c>
      <c r="B17" s="6" t="s">
        <v>51</v>
      </c>
      <c r="C17" s="6" t="str">
        <f>VLOOKUP(B17,serial!C1:D13,2,FALSE)</f>
        <v>FOCR</v>
      </c>
      <c r="D17" s="12" t="s">
        <v>52</v>
      </c>
      <c r="E17" s="99">
        <v>153311</v>
      </c>
      <c r="F17" s="99">
        <v>80944</v>
      </c>
      <c r="G17" s="99">
        <v>66912</v>
      </c>
      <c r="H17" s="99">
        <v>20851</v>
      </c>
      <c r="I17" s="99">
        <v>1532450</v>
      </c>
      <c r="J17" s="99">
        <v>828548</v>
      </c>
      <c r="K17" s="99">
        <v>257896</v>
      </c>
      <c r="L17" s="99">
        <v>61367</v>
      </c>
      <c r="M17" s="99">
        <v>3054380</v>
      </c>
      <c r="N17" s="99">
        <v>1938462</v>
      </c>
      <c r="O17" s="99">
        <v>1732497</v>
      </c>
      <c r="P17" s="99">
        <v>1251889</v>
      </c>
      <c r="Q17" s="108">
        <v>0</v>
      </c>
    </row>
    <row r="18" spans="1:17" ht="17.25" customHeight="1" x14ac:dyDescent="0.2">
      <c r="A18" s="13" t="s">
        <v>53</v>
      </c>
      <c r="B18" s="6" t="s">
        <v>54</v>
      </c>
      <c r="C18" s="6" t="str">
        <f>VLOOKUP(B18,serial!C1:D13,2,FALSE)</f>
        <v>FCO</v>
      </c>
      <c r="D18" s="13" t="s">
        <v>55</v>
      </c>
      <c r="E18" s="99">
        <v>39135</v>
      </c>
      <c r="F18" s="99">
        <v>36274</v>
      </c>
      <c r="G18" s="99">
        <v>280</v>
      </c>
      <c r="H18" s="99">
        <v>70</v>
      </c>
      <c r="I18" s="99">
        <v>369211</v>
      </c>
      <c r="J18" s="99">
        <v>332451</v>
      </c>
      <c r="K18" s="99">
        <v>2050</v>
      </c>
      <c r="L18" s="99">
        <v>210</v>
      </c>
      <c r="M18" s="99">
        <v>747567</v>
      </c>
      <c r="N18" s="99">
        <v>486589</v>
      </c>
      <c r="O18" s="99">
        <v>710919</v>
      </c>
      <c r="P18" s="99">
        <v>474156</v>
      </c>
      <c r="Q18" s="108">
        <v>0</v>
      </c>
    </row>
    <row r="19" spans="1:17" ht="18.75" customHeight="1" x14ac:dyDescent="0.2">
      <c r="A19" s="13" t="s">
        <v>56</v>
      </c>
      <c r="B19" s="6" t="s">
        <v>51</v>
      </c>
      <c r="C19" s="6" t="str">
        <f>VLOOKUP(B19,serial!C1:D13,2,FALSE)</f>
        <v>FOCR</v>
      </c>
      <c r="D19" s="12" t="s">
        <v>57</v>
      </c>
      <c r="E19" s="99">
        <v>7709</v>
      </c>
      <c r="F19" s="99">
        <v>4759</v>
      </c>
      <c r="G19" s="99">
        <v>0</v>
      </c>
      <c r="H19" s="99">
        <v>0</v>
      </c>
      <c r="I19" s="99">
        <v>74210</v>
      </c>
      <c r="J19" s="99">
        <v>46607</v>
      </c>
      <c r="K19" s="99">
        <v>17</v>
      </c>
      <c r="L19" s="99">
        <v>0</v>
      </c>
      <c r="M19" s="99">
        <v>155859</v>
      </c>
      <c r="N19" s="99">
        <v>142209</v>
      </c>
      <c r="O19" s="99">
        <v>96718</v>
      </c>
      <c r="P19" s="99">
        <v>88886</v>
      </c>
      <c r="Q19" s="108">
        <v>0</v>
      </c>
    </row>
    <row r="20" spans="1:17" ht="21.75" customHeight="1" x14ac:dyDescent="0.2">
      <c r="A20" s="12" t="s">
        <v>58</v>
      </c>
      <c r="B20" s="6" t="s">
        <v>59</v>
      </c>
      <c r="C20" s="6" t="str">
        <f>VLOOKUP(B20,serial!C1:D13,2,FALSE)</f>
        <v>BM</v>
      </c>
      <c r="D20" s="12" t="s">
        <v>60</v>
      </c>
      <c r="E20" s="99">
        <v>190244</v>
      </c>
      <c r="F20" s="99">
        <v>47131</v>
      </c>
      <c r="G20" s="99">
        <v>853</v>
      </c>
      <c r="H20" s="99">
        <v>1411</v>
      </c>
      <c r="I20" s="99">
        <v>1831438</v>
      </c>
      <c r="J20" s="99">
        <v>647038</v>
      </c>
      <c r="K20" s="99">
        <v>56147</v>
      </c>
      <c r="L20" s="99">
        <v>744942</v>
      </c>
      <c r="M20" s="99">
        <v>4259048</v>
      </c>
      <c r="N20" s="99">
        <v>2786126</v>
      </c>
      <c r="O20" s="99">
        <v>1643164</v>
      </c>
      <c r="P20" s="99">
        <v>1209470</v>
      </c>
      <c r="Q20" s="108">
        <v>0</v>
      </c>
    </row>
    <row r="21" spans="1:17" ht="15.75" customHeight="1" x14ac:dyDescent="0.2">
      <c r="A21" s="13" t="s">
        <v>61</v>
      </c>
      <c r="B21" s="6" t="s">
        <v>62</v>
      </c>
      <c r="C21" s="6" t="str">
        <f>VLOOKUP(B21,serial!C1:D13,2,FALSE)</f>
        <v>FCM</v>
      </c>
      <c r="D21" s="13" t="s">
        <v>63</v>
      </c>
      <c r="E21" s="99">
        <v>23050</v>
      </c>
      <c r="F21" s="99">
        <v>13343</v>
      </c>
      <c r="G21" s="99">
        <v>0</v>
      </c>
      <c r="H21" s="99">
        <v>176</v>
      </c>
      <c r="I21" s="99">
        <v>223432</v>
      </c>
      <c r="J21" s="99">
        <v>161733</v>
      </c>
      <c r="K21" s="99">
        <v>0</v>
      </c>
      <c r="L21" s="99">
        <v>86810</v>
      </c>
      <c r="M21" s="99">
        <v>644035</v>
      </c>
      <c r="N21" s="99">
        <v>423578</v>
      </c>
      <c r="O21" s="99">
        <v>451035</v>
      </c>
      <c r="P21" s="99">
        <v>299424</v>
      </c>
      <c r="Q21" s="108">
        <v>0</v>
      </c>
    </row>
    <row r="22" spans="1:17" ht="17.25" customHeight="1" x14ac:dyDescent="0.2">
      <c r="A22" s="12" t="s">
        <v>64</v>
      </c>
      <c r="B22" s="6" t="s">
        <v>65</v>
      </c>
      <c r="C22" s="6" t="str">
        <f>VLOOKUP(B22,serial!C1:D13,2,FALSE)</f>
        <v>FMCR</v>
      </c>
      <c r="D22" s="14" t="s">
        <v>66</v>
      </c>
      <c r="E22" s="99">
        <v>57391</v>
      </c>
      <c r="F22" s="99">
        <v>16817</v>
      </c>
      <c r="G22" s="99">
        <v>0</v>
      </c>
      <c r="H22" s="99">
        <v>0</v>
      </c>
      <c r="I22" s="99">
        <v>570870</v>
      </c>
      <c r="J22" s="99">
        <v>250565</v>
      </c>
      <c r="K22" s="99">
        <v>0</v>
      </c>
      <c r="L22" s="99">
        <v>258306</v>
      </c>
      <c r="M22" s="99">
        <v>1478987</v>
      </c>
      <c r="N22" s="99">
        <v>1377528</v>
      </c>
      <c r="O22" s="99">
        <v>661819</v>
      </c>
      <c r="P22" s="99">
        <v>617368</v>
      </c>
      <c r="Q22" s="108">
        <v>0</v>
      </c>
    </row>
    <row r="23" spans="1:17" ht="18.75" customHeight="1" x14ac:dyDescent="0.2">
      <c r="A23" s="12" t="s">
        <v>67</v>
      </c>
      <c r="B23" s="6" t="s">
        <v>68</v>
      </c>
      <c r="C23" s="6" t="str">
        <f>VLOOKUP(B23,serial!C1:D13,2,FALSE)</f>
        <v>BR</v>
      </c>
      <c r="D23" s="12" t="s">
        <v>69</v>
      </c>
      <c r="E23" s="99">
        <v>6993</v>
      </c>
      <c r="F23" s="99">
        <v>0</v>
      </c>
      <c r="G23" s="99">
        <v>14768</v>
      </c>
      <c r="H23" s="99">
        <v>0</v>
      </c>
      <c r="I23" s="99">
        <v>78807</v>
      </c>
      <c r="J23" s="99">
        <v>0</v>
      </c>
      <c r="K23" s="99">
        <v>66867</v>
      </c>
      <c r="L23" s="99">
        <v>159137</v>
      </c>
      <c r="M23" s="99">
        <v>342119</v>
      </c>
      <c r="N23" s="99">
        <v>205320</v>
      </c>
      <c r="O23" s="99">
        <v>0</v>
      </c>
      <c r="P23" s="99">
        <v>0</v>
      </c>
      <c r="Q23" s="110">
        <v>76</v>
      </c>
    </row>
    <row r="24" spans="1:17" ht="20.25" customHeight="1" x14ac:dyDescent="0.2">
      <c r="A24" s="25" t="s">
        <v>70</v>
      </c>
      <c r="B24" s="6" t="s">
        <v>71</v>
      </c>
      <c r="C24" s="6" t="str">
        <f>VLOOKUP(B24,serial!C1:D13,2,FALSE)</f>
        <v>BNC</v>
      </c>
      <c r="D24" s="12" t="s">
        <v>72</v>
      </c>
      <c r="E24" s="108">
        <v>11990</v>
      </c>
      <c r="F24" s="108">
        <v>10294</v>
      </c>
      <c r="G24" s="108">
        <v>8877</v>
      </c>
      <c r="H24" s="108">
        <v>6300</v>
      </c>
      <c r="I24" s="108">
        <v>135256</v>
      </c>
      <c r="J24" s="108">
        <v>114425</v>
      </c>
      <c r="K24" s="108">
        <v>15039</v>
      </c>
      <c r="L24" s="108">
        <v>7015</v>
      </c>
      <c r="M24" s="108">
        <v>422011</v>
      </c>
      <c r="N24" s="108">
        <v>284705</v>
      </c>
      <c r="O24" s="108">
        <v>358171</v>
      </c>
      <c r="P24" s="108">
        <v>241714</v>
      </c>
      <c r="Q24" s="108">
        <v>0</v>
      </c>
    </row>
    <row r="25" spans="1:17" hidden="1" x14ac:dyDescent="0.2"/>
  </sheetData>
  <sheetProtection formatCells="0" formatColumns="0" formatRows="0" insertColumns="0" insertRows="0" insertHyperlinks="0" deleteColumns="0" deleteRows="0" sort="0" autoFilter="0" pivotTables="0"/>
  <mergeCells count="18">
    <mergeCell ref="F4:F5"/>
    <mergeCell ref="E3:F3"/>
    <mergeCell ref="I4:I5"/>
    <mergeCell ref="G3:G5"/>
    <mergeCell ref="H3:H5"/>
    <mergeCell ref="Q3:Q4"/>
    <mergeCell ref="A1:A5"/>
    <mergeCell ref="M3:P3"/>
    <mergeCell ref="E1:P1"/>
    <mergeCell ref="M4:M5"/>
    <mergeCell ref="N4:N5"/>
    <mergeCell ref="O4:P4"/>
    <mergeCell ref="I3:J3"/>
    <mergeCell ref="E2:Q2"/>
    <mergeCell ref="K3:K5"/>
    <mergeCell ref="L3:L5"/>
    <mergeCell ref="J4:J5"/>
    <mergeCell ref="E4:E5"/>
  </mergeCells>
  <dataValidations count="23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Q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"/>
  <sheetViews>
    <sheetView workbookViewId="0">
      <selection activeCell="Y16" sqref="Y16"/>
    </sheetView>
  </sheetViews>
  <sheetFormatPr defaultRowHeight="12.75" x14ac:dyDescent="0.2"/>
  <cols>
    <col min="1" max="1" width="39.5703125" style="1" customWidth="1"/>
    <col min="2" max="2" width="22.85546875" style="14" hidden="1" customWidth="1"/>
    <col min="3" max="3" width="14.7109375" style="14" hidden="1" customWidth="1"/>
    <col min="4" max="4" width="20" style="14" hidden="1" customWidth="1"/>
    <col min="5" max="5" width="6.5703125" style="1" customWidth="1"/>
    <col min="6" max="6" width="7" style="1" customWidth="1"/>
    <col min="7" max="7" width="6.85546875" style="1" customWidth="1"/>
    <col min="8" max="8" width="7" style="1" customWidth="1"/>
    <col min="9" max="9" width="6" style="1" customWidth="1"/>
    <col min="10" max="10" width="5.5703125" style="1" customWidth="1"/>
    <col min="11" max="11" width="6.7109375" style="1" customWidth="1"/>
    <col min="12" max="12" width="6.140625" style="1" customWidth="1"/>
    <col min="13" max="13" width="11.7109375" style="1" customWidth="1"/>
  </cols>
  <sheetData>
    <row r="1" spans="1:18" x14ac:dyDescent="0.2">
      <c r="A1" s="170" t="s">
        <v>5</v>
      </c>
      <c r="B1" s="70"/>
      <c r="C1" s="70"/>
      <c r="D1" s="70"/>
      <c r="E1" s="173" t="s">
        <v>182</v>
      </c>
      <c r="F1" s="174"/>
      <c r="G1" s="174"/>
      <c r="H1" s="174"/>
      <c r="I1" s="174"/>
      <c r="J1" s="174"/>
      <c r="K1" s="174"/>
      <c r="L1" s="174"/>
      <c r="M1" s="174"/>
    </row>
    <row r="2" spans="1:18" x14ac:dyDescent="0.2">
      <c r="A2" s="171"/>
      <c r="B2" s="76"/>
      <c r="C2" s="76"/>
      <c r="D2" s="76"/>
      <c r="E2" s="173" t="s">
        <v>183</v>
      </c>
      <c r="F2" s="174"/>
      <c r="G2" s="174"/>
      <c r="H2" s="174"/>
      <c r="I2" s="174"/>
      <c r="J2" s="174"/>
      <c r="K2" s="174"/>
      <c r="L2" s="214"/>
      <c r="M2" s="214"/>
    </row>
    <row r="3" spans="1:18" ht="40.5" customHeight="1" x14ac:dyDescent="0.2">
      <c r="A3" s="171"/>
      <c r="B3" s="54"/>
      <c r="C3" s="54"/>
      <c r="D3" s="54"/>
      <c r="E3" s="176" t="s">
        <v>184</v>
      </c>
      <c r="F3" s="176" t="s">
        <v>185</v>
      </c>
      <c r="G3" s="176" t="s">
        <v>186</v>
      </c>
      <c r="H3" s="176" t="s">
        <v>187</v>
      </c>
      <c r="I3" s="176" t="s">
        <v>188</v>
      </c>
      <c r="J3" s="212" t="s">
        <v>189</v>
      </c>
      <c r="K3" s="213"/>
      <c r="L3" s="212" t="s">
        <v>190</v>
      </c>
      <c r="M3" s="218"/>
    </row>
    <row r="4" spans="1:18" ht="12.75" customHeight="1" x14ac:dyDescent="0.2">
      <c r="A4" s="171"/>
      <c r="B4" s="54"/>
      <c r="C4" s="54"/>
      <c r="D4" s="54"/>
      <c r="E4" s="211"/>
      <c r="F4" s="211"/>
      <c r="G4" s="211"/>
      <c r="H4" s="211"/>
      <c r="I4" s="211"/>
      <c r="J4" s="176" t="s">
        <v>84</v>
      </c>
      <c r="K4" s="176" t="s">
        <v>191</v>
      </c>
      <c r="L4" s="178" t="s">
        <v>84</v>
      </c>
      <c r="M4" s="176" t="s">
        <v>192</v>
      </c>
    </row>
    <row r="5" spans="1:18" ht="24" customHeight="1" x14ac:dyDescent="0.2">
      <c r="A5" s="171"/>
      <c r="B5" s="54"/>
      <c r="C5" s="54"/>
      <c r="D5" s="54"/>
      <c r="E5" s="211"/>
      <c r="F5" s="211"/>
      <c r="G5" s="211"/>
      <c r="H5" s="211"/>
      <c r="I5" s="211"/>
      <c r="J5" s="211"/>
      <c r="K5" s="211"/>
      <c r="L5" s="201"/>
      <c r="M5" s="195"/>
    </row>
    <row r="6" spans="1:18" ht="71.25" customHeight="1" x14ac:dyDescent="0.2">
      <c r="A6" s="172"/>
      <c r="B6" s="55"/>
      <c r="C6" s="55"/>
      <c r="D6" s="55"/>
      <c r="E6" s="177"/>
      <c r="F6" s="177"/>
      <c r="G6" s="177"/>
      <c r="H6" s="177"/>
      <c r="I6" s="177"/>
      <c r="J6" s="177"/>
      <c r="K6" s="177"/>
      <c r="L6" s="179"/>
      <c r="M6" s="187"/>
    </row>
    <row r="7" spans="1:18" x14ac:dyDescent="0.2">
      <c r="A7" s="18" t="s">
        <v>193</v>
      </c>
      <c r="B7" s="10" t="s">
        <v>26</v>
      </c>
      <c r="C7" s="52" t="s">
        <v>27</v>
      </c>
      <c r="D7" s="10" t="s">
        <v>28</v>
      </c>
      <c r="E7" s="18">
        <v>76</v>
      </c>
      <c r="F7" s="18">
        <v>77</v>
      </c>
      <c r="G7" s="18">
        <v>78</v>
      </c>
      <c r="H7" s="18">
        <v>79</v>
      </c>
      <c r="I7" s="18">
        <v>80</v>
      </c>
      <c r="J7" s="20">
        <v>81</v>
      </c>
      <c r="K7" s="18">
        <v>82</v>
      </c>
      <c r="L7" s="85">
        <v>83</v>
      </c>
      <c r="M7" s="85">
        <v>84</v>
      </c>
    </row>
    <row r="8" spans="1:18" s="14" customFormat="1" ht="93.75" hidden="1" customHeight="1" x14ac:dyDescent="0.2">
      <c r="A8" s="74" t="s">
        <v>29</v>
      </c>
      <c r="B8" s="18"/>
      <c r="C8" s="18"/>
      <c r="D8" s="18"/>
      <c r="E8" s="81" t="s">
        <v>194</v>
      </c>
      <c r="F8" s="81" t="s">
        <v>195</v>
      </c>
      <c r="G8" s="81" t="s">
        <v>196</v>
      </c>
      <c r="H8" s="81" t="s">
        <v>197</v>
      </c>
      <c r="I8" s="81" t="s">
        <v>198</v>
      </c>
      <c r="J8" s="81" t="s">
        <v>194</v>
      </c>
      <c r="K8" s="81" t="s">
        <v>195</v>
      </c>
      <c r="L8" s="81" t="s">
        <v>199</v>
      </c>
      <c r="M8" s="81" t="s">
        <v>200</v>
      </c>
      <c r="N8" s="86"/>
      <c r="O8" s="86"/>
      <c r="P8" s="86"/>
      <c r="Q8" s="86"/>
      <c r="R8" s="86"/>
    </row>
    <row r="9" spans="1:18" s="14" customFormat="1" ht="12.75" hidden="1" customHeight="1" x14ac:dyDescent="0.2">
      <c r="A9" s="74" t="s">
        <v>38</v>
      </c>
      <c r="B9" s="18"/>
      <c r="C9" s="18"/>
      <c r="D9" s="18"/>
      <c r="E9" s="82">
        <f>VLOOKUP(E8,serial!A1:B1001,2,FALSE)</f>
        <v>4261</v>
      </c>
      <c r="F9" s="82">
        <f>VLOOKUP(F8,serial!A1:B1001,2,FALSE)</f>
        <v>7818</v>
      </c>
      <c r="G9" s="82">
        <f>VLOOKUP(G8,serial!A1:B1001,2,FALSE)</f>
        <v>4466</v>
      </c>
      <c r="H9" s="82">
        <f>VLOOKUP(H8,serial!A1:B1001,2,FALSE)</f>
        <v>4269</v>
      </c>
      <c r="I9" s="82">
        <f>VLOOKUP(I8,serial!A1:B1001,2,FALSE)</f>
        <v>4270</v>
      </c>
      <c r="J9" s="82">
        <f>VLOOKUP(J8,serial!A1:B1001,2,FALSE)</f>
        <v>4261</v>
      </c>
      <c r="K9" s="82">
        <f>VLOOKUP(K8,serial!A1:B1001,2,FALSE)</f>
        <v>7818</v>
      </c>
      <c r="L9" s="82">
        <f>VLOOKUP(L8,serial!A1:B1001,2,FALSE)</f>
        <v>6249</v>
      </c>
      <c r="M9" s="82">
        <f>VLOOKUP(M8,serial!A1:B1001,2,FALSE)</f>
        <v>4262</v>
      </c>
      <c r="N9" s="86"/>
      <c r="O9" s="86"/>
      <c r="P9" s="86"/>
      <c r="Q9" s="86"/>
      <c r="R9" s="86"/>
    </row>
    <row r="10" spans="1:18" s="14" customFormat="1" ht="12.75" hidden="1" customHeight="1" x14ac:dyDescent="0.2">
      <c r="A10" s="74" t="s">
        <v>39</v>
      </c>
      <c r="B10" s="18"/>
      <c r="C10" s="18"/>
      <c r="D10" s="18"/>
      <c r="E10" s="74">
        <v>1</v>
      </c>
      <c r="F10" s="84">
        <v>1</v>
      </c>
      <c r="G10" s="84">
        <v>1</v>
      </c>
      <c r="H10" s="84">
        <v>1</v>
      </c>
      <c r="I10" s="84"/>
      <c r="J10" s="84"/>
      <c r="K10" s="85"/>
      <c r="L10" s="84"/>
      <c r="M10" s="84"/>
      <c r="N10" s="89"/>
      <c r="O10" s="89"/>
      <c r="P10" s="90"/>
      <c r="Q10" s="86"/>
      <c r="R10" s="86"/>
    </row>
    <row r="11" spans="1:18" s="14" customFormat="1" ht="12.75" hidden="1" customHeight="1" x14ac:dyDescent="0.2">
      <c r="A11" s="74" t="s">
        <v>40</v>
      </c>
      <c r="B11" s="18"/>
      <c r="C11" s="18"/>
      <c r="D11" s="18"/>
      <c r="E11" s="74"/>
      <c r="F11" s="84"/>
      <c r="G11" s="84"/>
      <c r="H11" s="84"/>
      <c r="I11" s="84"/>
      <c r="J11" s="84"/>
      <c r="K11" s="84"/>
      <c r="L11" s="84"/>
      <c r="M11" s="84"/>
      <c r="N11" s="89"/>
      <c r="O11" s="89"/>
      <c r="P11" s="90"/>
      <c r="Q11" s="86"/>
      <c r="R11" s="86"/>
    </row>
    <row r="12" spans="1:18" ht="26.25" customHeight="1" x14ac:dyDescent="0.2">
      <c r="A12" s="15" t="s">
        <v>41</v>
      </c>
      <c r="B12" s="15"/>
      <c r="C12" s="15"/>
      <c r="D12" s="15"/>
      <c r="E12" s="100">
        <f t="shared" ref="E12:M12" si="0">E16+E18+E21+E24+E25</f>
        <v>1016</v>
      </c>
      <c r="F12" s="100">
        <f t="shared" si="0"/>
        <v>998</v>
      </c>
      <c r="G12" s="100">
        <f t="shared" si="0"/>
        <v>19</v>
      </c>
      <c r="H12" s="100">
        <f t="shared" si="0"/>
        <v>7</v>
      </c>
      <c r="I12" s="100">
        <f t="shared" si="0"/>
        <v>102</v>
      </c>
      <c r="J12" s="100">
        <f t="shared" si="0"/>
        <v>4272</v>
      </c>
      <c r="K12" s="100">
        <f t="shared" si="0"/>
        <v>4071</v>
      </c>
      <c r="L12" s="100">
        <f t="shared" si="0"/>
        <v>3425</v>
      </c>
      <c r="M12" s="100">
        <f t="shared" si="0"/>
        <v>3406</v>
      </c>
      <c r="N12" s="86"/>
      <c r="O12" s="86"/>
      <c r="P12" s="86"/>
      <c r="Q12" s="86"/>
      <c r="R12" s="86"/>
    </row>
    <row r="13" spans="1:18" ht="17.25" customHeight="1" x14ac:dyDescent="0.2">
      <c r="A13" s="15" t="s">
        <v>42</v>
      </c>
      <c r="B13" s="15"/>
      <c r="C13" s="15"/>
      <c r="D13" s="15"/>
      <c r="E13" s="101">
        <f t="shared" ref="E13:M13" si="1">E17+E19+E22</f>
        <v>54</v>
      </c>
      <c r="F13" s="101">
        <f t="shared" si="1"/>
        <v>50</v>
      </c>
      <c r="G13" s="101">
        <f t="shared" si="1"/>
        <v>0</v>
      </c>
      <c r="H13" s="101">
        <f t="shared" si="1"/>
        <v>0</v>
      </c>
      <c r="I13" s="101">
        <f t="shared" si="1"/>
        <v>8</v>
      </c>
      <c r="J13" s="101">
        <f t="shared" si="1"/>
        <v>165</v>
      </c>
      <c r="K13" s="101">
        <f t="shared" si="1"/>
        <v>155</v>
      </c>
      <c r="L13" s="101">
        <f t="shared" si="1"/>
        <v>131</v>
      </c>
      <c r="M13" s="101">
        <f t="shared" si="1"/>
        <v>129</v>
      </c>
      <c r="N13" s="86"/>
      <c r="O13" s="86"/>
      <c r="P13" s="86"/>
      <c r="Q13" s="86"/>
      <c r="R13" s="86"/>
    </row>
    <row r="14" spans="1:18" ht="23.25" customHeight="1" x14ac:dyDescent="0.2">
      <c r="A14" s="15" t="s">
        <v>43</v>
      </c>
      <c r="B14" s="15"/>
      <c r="C14" s="15"/>
      <c r="D14" s="15"/>
      <c r="E14" s="101">
        <f t="shared" ref="E14:M14" si="2">E13+E25</f>
        <v>55</v>
      </c>
      <c r="F14" s="101">
        <f t="shared" si="2"/>
        <v>51</v>
      </c>
      <c r="G14" s="101">
        <f t="shared" si="2"/>
        <v>1</v>
      </c>
      <c r="H14" s="101">
        <f t="shared" si="2"/>
        <v>1</v>
      </c>
      <c r="I14" s="101">
        <f t="shared" si="2"/>
        <v>10</v>
      </c>
      <c r="J14" s="101">
        <f t="shared" si="2"/>
        <v>208</v>
      </c>
      <c r="K14" s="101">
        <f t="shared" si="2"/>
        <v>198</v>
      </c>
      <c r="L14" s="101">
        <f t="shared" si="2"/>
        <v>140</v>
      </c>
      <c r="M14" s="101">
        <f t="shared" si="2"/>
        <v>138</v>
      </c>
    </row>
    <row r="15" spans="1:18" ht="18" customHeight="1" x14ac:dyDescent="0.2">
      <c r="A15" s="12" t="s">
        <v>44</v>
      </c>
      <c r="B15" s="12"/>
      <c r="C15" s="12"/>
      <c r="D15" s="12"/>
      <c r="E15" s="122">
        <f t="shared" ref="E15:M15" si="3">E20+E23</f>
        <v>14</v>
      </c>
      <c r="F15" s="122">
        <f t="shared" si="3"/>
        <v>13</v>
      </c>
      <c r="G15" s="122">
        <f t="shared" si="3"/>
        <v>0</v>
      </c>
      <c r="H15" s="122">
        <f t="shared" si="3"/>
        <v>0</v>
      </c>
      <c r="I15" s="122">
        <f t="shared" si="3"/>
        <v>11</v>
      </c>
      <c r="J15" s="122">
        <f t="shared" si="3"/>
        <v>89</v>
      </c>
      <c r="K15" s="122">
        <f t="shared" si="3"/>
        <v>62</v>
      </c>
      <c r="L15" s="122">
        <f t="shared" si="3"/>
        <v>21</v>
      </c>
      <c r="M15" s="122">
        <f t="shared" si="3"/>
        <v>21</v>
      </c>
    </row>
    <row r="16" spans="1:18" ht="18" customHeight="1" x14ac:dyDescent="0.2">
      <c r="A16" s="13" t="s">
        <v>45</v>
      </c>
      <c r="B16" s="6" t="s">
        <v>62</v>
      </c>
      <c r="C16" s="6" t="str">
        <f>VLOOKUP(B16,serial!$C1:$D13,2,FALSE)</f>
        <v>FCM</v>
      </c>
      <c r="D16" s="12" t="s">
        <v>47</v>
      </c>
      <c r="E16" s="99">
        <v>891</v>
      </c>
      <c r="F16" s="99">
        <v>879</v>
      </c>
      <c r="G16" s="99">
        <v>5</v>
      </c>
      <c r="H16" s="99">
        <v>0</v>
      </c>
      <c r="I16" s="99">
        <v>25</v>
      </c>
      <c r="J16" s="98">
        <v>2929</v>
      </c>
      <c r="K16" s="98">
        <v>2851</v>
      </c>
      <c r="L16" s="99">
        <v>2712</v>
      </c>
      <c r="M16" s="99">
        <v>2698</v>
      </c>
    </row>
    <row r="17" spans="1:13" ht="18" customHeight="1" x14ac:dyDescent="0.2">
      <c r="A17" s="12" t="s">
        <v>48</v>
      </c>
      <c r="B17" s="6" t="s">
        <v>46</v>
      </c>
      <c r="C17" s="6" t="str">
        <f>VLOOKUP(B17,serial!$C1:$D13,2,FALSE)</f>
        <v>FCS</v>
      </c>
      <c r="D17" s="13" t="s">
        <v>49</v>
      </c>
      <c r="E17" s="99">
        <v>28</v>
      </c>
      <c r="F17" s="99">
        <v>26</v>
      </c>
      <c r="G17" s="99">
        <v>0</v>
      </c>
      <c r="H17" s="99">
        <v>0</v>
      </c>
      <c r="I17" s="99">
        <v>0</v>
      </c>
      <c r="J17" s="98">
        <v>91</v>
      </c>
      <c r="K17" s="98">
        <v>88</v>
      </c>
      <c r="L17" s="99">
        <v>84</v>
      </c>
      <c r="M17" s="99">
        <v>84</v>
      </c>
    </row>
    <row r="18" spans="1:13" ht="21" customHeight="1" x14ac:dyDescent="0.2">
      <c r="A18" s="13" t="s">
        <v>50</v>
      </c>
      <c r="B18" s="6" t="s">
        <v>51</v>
      </c>
      <c r="C18" s="6" t="str">
        <f>VLOOKUP(B18,serial!C2:D14,2,FALSE)</f>
        <v>FOCR</v>
      </c>
      <c r="D18" s="12" t="s">
        <v>52</v>
      </c>
      <c r="E18" s="99">
        <v>88</v>
      </c>
      <c r="F18" s="99">
        <v>83</v>
      </c>
      <c r="G18" s="99">
        <v>8</v>
      </c>
      <c r="H18" s="99">
        <v>4</v>
      </c>
      <c r="I18" s="99">
        <v>22</v>
      </c>
      <c r="J18" s="98">
        <v>759</v>
      </c>
      <c r="K18" s="98">
        <v>707</v>
      </c>
      <c r="L18" s="99">
        <v>560</v>
      </c>
      <c r="M18" s="99">
        <v>555</v>
      </c>
    </row>
    <row r="19" spans="1:13" ht="16.5" customHeight="1" x14ac:dyDescent="0.2">
      <c r="A19" s="12" t="s">
        <v>53</v>
      </c>
      <c r="B19" s="6" t="s">
        <v>54</v>
      </c>
      <c r="C19" s="6" t="str">
        <f>VLOOKUP(B19,serial!$C1:$D13,2,FALSE)</f>
        <v>FCO</v>
      </c>
      <c r="D19" s="13" t="s">
        <v>55</v>
      </c>
      <c r="E19" s="99">
        <v>19</v>
      </c>
      <c r="F19" s="99">
        <v>17</v>
      </c>
      <c r="G19" s="99">
        <v>0</v>
      </c>
      <c r="H19" s="99">
        <v>0</v>
      </c>
      <c r="I19" s="99">
        <v>1</v>
      </c>
      <c r="J19" s="98">
        <v>46</v>
      </c>
      <c r="K19" s="98">
        <v>43</v>
      </c>
      <c r="L19" s="99">
        <v>38</v>
      </c>
      <c r="M19" s="99">
        <v>36</v>
      </c>
    </row>
    <row r="20" spans="1:13" ht="19.5" customHeight="1" x14ac:dyDescent="0.2">
      <c r="A20" s="13" t="s">
        <v>56</v>
      </c>
      <c r="B20" s="6" t="s">
        <v>51</v>
      </c>
      <c r="C20" s="6" t="str">
        <f>VLOOKUP(B20,serial!$C1:$D13,2,FALSE)</f>
        <v>FOCR</v>
      </c>
      <c r="D20" s="12" t="s">
        <v>57</v>
      </c>
      <c r="E20" s="99">
        <v>4</v>
      </c>
      <c r="F20" s="99">
        <v>4</v>
      </c>
      <c r="G20" s="99">
        <v>0</v>
      </c>
      <c r="H20" s="99">
        <v>0</v>
      </c>
      <c r="I20" s="99">
        <v>0</v>
      </c>
      <c r="J20" s="98">
        <v>10</v>
      </c>
      <c r="K20" s="98">
        <v>10</v>
      </c>
      <c r="L20" s="99">
        <v>7</v>
      </c>
      <c r="M20" s="99">
        <v>7</v>
      </c>
    </row>
    <row r="21" spans="1:13" ht="20.25" customHeight="1" x14ac:dyDescent="0.2">
      <c r="A21" s="12" t="s">
        <v>58</v>
      </c>
      <c r="B21" s="6" t="s">
        <v>59</v>
      </c>
      <c r="C21" s="6" t="str">
        <f>VLOOKUP(B21,serial!$C1:$D13,2,FALSE)</f>
        <v>BM</v>
      </c>
      <c r="D21" s="12" t="s">
        <v>60</v>
      </c>
      <c r="E21" s="99">
        <v>35</v>
      </c>
      <c r="F21" s="99">
        <v>34</v>
      </c>
      <c r="G21" s="111">
        <v>4</v>
      </c>
      <c r="H21" s="111">
        <v>1</v>
      </c>
      <c r="I21" s="111">
        <v>42</v>
      </c>
      <c r="J21" s="98">
        <v>365</v>
      </c>
      <c r="K21" s="98">
        <v>294</v>
      </c>
      <c r="L21" s="99">
        <v>84</v>
      </c>
      <c r="M21" s="99">
        <v>84</v>
      </c>
    </row>
    <row r="22" spans="1:13" ht="18.75" customHeight="1" x14ac:dyDescent="0.2">
      <c r="A22" s="12" t="s">
        <v>61</v>
      </c>
      <c r="B22" s="6" t="s">
        <v>62</v>
      </c>
      <c r="C22" s="6" t="str">
        <f>VLOOKUP(B22,serial!$C1:$D13,2,FALSE)</f>
        <v>FCM</v>
      </c>
      <c r="D22" s="13" t="s">
        <v>63</v>
      </c>
      <c r="E22" s="99">
        <v>7</v>
      </c>
      <c r="F22" s="99">
        <v>7</v>
      </c>
      <c r="G22" s="111">
        <v>0</v>
      </c>
      <c r="H22" s="111">
        <v>0</v>
      </c>
      <c r="I22" s="111">
        <v>7</v>
      </c>
      <c r="J22" s="98">
        <v>28</v>
      </c>
      <c r="K22" s="98">
        <v>24</v>
      </c>
      <c r="L22" s="99">
        <v>9</v>
      </c>
      <c r="M22" s="99">
        <v>9</v>
      </c>
    </row>
    <row r="23" spans="1:13" ht="21.75" customHeight="1" x14ac:dyDescent="0.2">
      <c r="A23" s="12" t="s">
        <v>64</v>
      </c>
      <c r="B23" s="6" t="s">
        <v>65</v>
      </c>
      <c r="C23" s="6" t="str">
        <f>VLOOKUP(B23,serial!$C1:$D13,2,FALSE)</f>
        <v>FMCR</v>
      </c>
      <c r="D23" s="14" t="s">
        <v>66</v>
      </c>
      <c r="E23" s="99">
        <v>10</v>
      </c>
      <c r="F23" s="99">
        <v>9</v>
      </c>
      <c r="G23" s="111">
        <v>0</v>
      </c>
      <c r="H23" s="111">
        <v>0</v>
      </c>
      <c r="I23" s="111">
        <v>11</v>
      </c>
      <c r="J23" s="98">
        <v>79</v>
      </c>
      <c r="K23" s="98">
        <v>52</v>
      </c>
      <c r="L23" s="99">
        <v>14</v>
      </c>
      <c r="M23" s="99">
        <v>14</v>
      </c>
    </row>
    <row r="24" spans="1:13" ht="22.5" customHeight="1" x14ac:dyDescent="0.2">
      <c r="A24" s="12" t="s">
        <v>67</v>
      </c>
      <c r="B24" s="6" t="s">
        <v>68</v>
      </c>
      <c r="C24" s="6" t="str">
        <f>VLOOKUP(B24,serial!$C1:$D13,2,FALSE)</f>
        <v>BR</v>
      </c>
      <c r="D24" s="12" t="s">
        <v>69</v>
      </c>
      <c r="E24" s="99">
        <v>1</v>
      </c>
      <c r="F24" s="99">
        <v>1</v>
      </c>
      <c r="G24" s="111">
        <v>1</v>
      </c>
      <c r="H24" s="111">
        <v>1</v>
      </c>
      <c r="I24" s="111">
        <v>11</v>
      </c>
      <c r="J24" s="98">
        <v>176</v>
      </c>
      <c r="K24" s="98">
        <v>176</v>
      </c>
      <c r="L24" s="99">
        <v>60</v>
      </c>
      <c r="M24" s="99">
        <v>60</v>
      </c>
    </row>
    <row r="25" spans="1:13" ht="21.75" customHeight="1" x14ac:dyDescent="0.2">
      <c r="A25" s="12" t="s">
        <v>70</v>
      </c>
      <c r="B25" s="6" t="s">
        <v>71</v>
      </c>
      <c r="C25" s="6" t="str">
        <f>VLOOKUP(B25,serial!$C1:$D13,2,FALSE)</f>
        <v>BNC</v>
      </c>
      <c r="D25" s="12" t="s">
        <v>72</v>
      </c>
      <c r="E25" s="99">
        <v>1</v>
      </c>
      <c r="F25" s="99">
        <v>1</v>
      </c>
      <c r="G25" s="99">
        <v>1</v>
      </c>
      <c r="H25" s="99">
        <v>1</v>
      </c>
      <c r="I25" s="99">
        <v>2</v>
      </c>
      <c r="J25" s="98">
        <v>43</v>
      </c>
      <c r="K25" s="98">
        <v>43</v>
      </c>
      <c r="L25" s="99">
        <v>9</v>
      </c>
      <c r="M25" s="99">
        <v>9</v>
      </c>
    </row>
    <row r="26" spans="1:13" ht="12.75" hidden="1" customHeight="1" x14ac:dyDescent="0.2">
      <c r="E26" s="4"/>
      <c r="F26" s="4"/>
      <c r="G26" s="4"/>
      <c r="H26" s="4"/>
      <c r="I26" s="4"/>
      <c r="J26" s="4"/>
      <c r="K26" s="215"/>
      <c r="L26" s="4"/>
      <c r="M26" s="4"/>
    </row>
    <row r="27" spans="1:13" ht="12.75" hidden="1" customHeight="1" x14ac:dyDescent="0.2">
      <c r="K27" s="216"/>
    </row>
    <row r="28" spans="1:13" ht="12.75" hidden="1" customHeight="1" x14ac:dyDescent="0.2">
      <c r="K28" s="216"/>
    </row>
    <row r="29" spans="1:13" ht="12.75" hidden="1" customHeight="1" x14ac:dyDescent="0.2">
      <c r="K29" s="217"/>
    </row>
    <row r="30" spans="1:13" hidden="1" x14ac:dyDescent="0.2">
      <c r="K30" s="2"/>
    </row>
    <row r="31" spans="1:13" hidden="1" x14ac:dyDescent="0.2">
      <c r="K31" s="3"/>
    </row>
    <row r="32" spans="1:13" hidden="1" x14ac:dyDescent="0.2">
      <c r="K32" s="3"/>
    </row>
    <row r="33" spans="11:11" ht="6.75" hidden="1" customHeight="1" x14ac:dyDescent="0.2">
      <c r="K33" s="3"/>
    </row>
    <row r="34" spans="11:11" hidden="1" x14ac:dyDescent="0.2">
      <c r="K34" s="3"/>
    </row>
    <row r="35" spans="11:11" hidden="1" x14ac:dyDescent="0.2">
      <c r="K35" s="3"/>
    </row>
    <row r="36" spans="11:11" hidden="1" x14ac:dyDescent="0.2">
      <c r="K36" s="3"/>
    </row>
    <row r="37" spans="11:11" hidden="1" x14ac:dyDescent="0.2">
      <c r="K37" s="3"/>
    </row>
    <row r="38" spans="11:11" ht="5.25" hidden="1" customHeight="1" x14ac:dyDescent="0.2">
      <c r="K38" s="3"/>
    </row>
    <row r="39" spans="11:11" hidden="1" x14ac:dyDescent="0.2">
      <c r="K39" s="3"/>
    </row>
    <row r="40" spans="11:11" hidden="1" x14ac:dyDescent="0.2">
      <c r="K40" s="3"/>
    </row>
    <row r="41" spans="11:11" hidden="1" x14ac:dyDescent="0.2">
      <c r="K41" s="3"/>
    </row>
    <row r="42" spans="11:11" x14ac:dyDescent="0.2">
      <c r="K42" s="4"/>
    </row>
  </sheetData>
  <sheetProtection formatCells="0" formatColumns="0" formatRows="0" insertColumns="0" insertRows="0" insertHyperlinks="0" deleteColumns="0" deleteRows="0" sort="0" autoFilter="0" pivotTables="0"/>
  <mergeCells count="15">
    <mergeCell ref="K26:K29"/>
    <mergeCell ref="H3:H6"/>
    <mergeCell ref="E1:M1"/>
    <mergeCell ref="J4:J6"/>
    <mergeCell ref="I3:I6"/>
    <mergeCell ref="L3:M3"/>
    <mergeCell ref="A1:A6"/>
    <mergeCell ref="F3:F6"/>
    <mergeCell ref="K4:K6"/>
    <mergeCell ref="J3:K3"/>
    <mergeCell ref="E2:M2"/>
    <mergeCell ref="L4:L6"/>
    <mergeCell ref="E3:E6"/>
    <mergeCell ref="G3:G6"/>
    <mergeCell ref="M4:M6"/>
  </mergeCells>
  <dataValidations count="19">
    <dataValidation type="list" allowBlank="1" showInputMessage="1" showErrorMessage="1" sqref="E8">
      <formula1>serials</formula1>
    </dataValidation>
    <dataValidation type="list" allowBlank="1" showInputMessage="1" showErrorMessage="1" sqref="F8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I8">
      <formula1>serials</formula1>
    </dataValidation>
    <dataValidation type="list" allowBlank="1" showInputMessage="1" showErrorMessage="1" sqref="J8">
      <formula1>serials</formula1>
    </dataValidation>
    <dataValidation type="list" allowBlank="1" showInputMessage="1" showErrorMessage="1" sqref="K8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M8">
      <formula1>serials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workbookViewId="0">
      <selection activeCell="E10" sqref="E10"/>
    </sheetView>
  </sheetViews>
  <sheetFormatPr defaultRowHeight="12.75" x14ac:dyDescent="0.2"/>
  <cols>
    <col min="1" max="1" width="39.85546875" customWidth="1"/>
    <col min="2" max="2" width="24" style="14" hidden="1" customWidth="1"/>
    <col min="3" max="3" width="14.42578125" style="14" hidden="1" customWidth="1"/>
    <col min="4" max="4" width="12.140625" style="14" hidden="1" customWidth="1"/>
    <col min="5" max="5" width="8" customWidth="1"/>
    <col min="6" max="6" width="8.140625" customWidth="1"/>
    <col min="7" max="7" width="5.5703125" customWidth="1"/>
    <col min="8" max="8" width="9.42578125" customWidth="1"/>
    <col min="9" max="9" width="7" customWidth="1"/>
    <col min="10" max="10" width="7.5703125" customWidth="1"/>
    <col min="11" max="11" width="5.85546875" customWidth="1"/>
    <col min="12" max="12" width="6.140625" customWidth="1"/>
  </cols>
  <sheetData>
    <row r="1" spans="1:14" ht="0.75" customHeight="1" x14ac:dyDescent="0.2">
      <c r="A1" s="219"/>
      <c r="B1" s="219"/>
      <c r="C1" s="219"/>
      <c r="D1" s="219"/>
      <c r="E1" s="220"/>
      <c r="F1" s="220"/>
      <c r="G1" s="220"/>
      <c r="H1" s="220"/>
      <c r="I1" s="220"/>
      <c r="J1" s="220"/>
      <c r="K1" s="220"/>
      <c r="L1" s="220"/>
    </row>
    <row r="2" spans="1:14" ht="12" customHeight="1" x14ac:dyDescent="0.2">
      <c r="A2" s="222" t="s">
        <v>155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4" ht="12.75" hidden="1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4" ht="13.5" customHeight="1" x14ac:dyDescent="0.2">
      <c r="A4" s="223" t="s">
        <v>201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4" ht="1.5" hidden="1" customHeight="1" x14ac:dyDescent="0.2"/>
    <row r="6" spans="1:14" ht="12.75" hidden="1" customHeight="1" x14ac:dyDescent="0.2"/>
    <row r="7" spans="1:14" ht="93" hidden="1" customHeight="1" x14ac:dyDescent="0.2"/>
    <row r="8" spans="1:14" s="86" customFormat="1" ht="18" customHeight="1" x14ac:dyDescent="0.2">
      <c r="A8" s="171" t="s">
        <v>5</v>
      </c>
      <c r="B8" s="54"/>
      <c r="C8" s="54"/>
      <c r="D8" s="54"/>
      <c r="E8" s="190" t="s">
        <v>202</v>
      </c>
      <c r="F8" s="190" t="s">
        <v>203</v>
      </c>
      <c r="G8" s="190" t="s">
        <v>204</v>
      </c>
      <c r="H8" s="190" t="s">
        <v>205</v>
      </c>
      <c r="I8" s="190" t="s">
        <v>206</v>
      </c>
      <c r="J8" s="190" t="s">
        <v>207</v>
      </c>
      <c r="K8" s="226" t="s">
        <v>208</v>
      </c>
      <c r="L8" s="224" t="s">
        <v>209</v>
      </c>
    </row>
    <row r="9" spans="1:14" ht="111" customHeight="1" x14ac:dyDescent="0.2">
      <c r="A9" s="171"/>
      <c r="B9" s="54"/>
      <c r="C9" s="54"/>
      <c r="D9" s="54"/>
      <c r="E9" s="221"/>
      <c r="F9" s="221"/>
      <c r="G9" s="221"/>
      <c r="H9" s="221"/>
      <c r="I9" s="221"/>
      <c r="J9" s="221"/>
      <c r="K9" s="227"/>
      <c r="L9" s="225"/>
      <c r="M9" s="132"/>
      <c r="N9" s="132"/>
    </row>
    <row r="10" spans="1:14" s="86" customFormat="1" ht="12.75" customHeight="1" x14ac:dyDescent="0.2">
      <c r="A10" s="97"/>
      <c r="B10" s="96"/>
      <c r="C10" s="96"/>
      <c r="D10" s="96"/>
      <c r="E10" s="118">
        <v>85</v>
      </c>
      <c r="F10" s="119">
        <f t="shared" ref="F10:L10" si="0">E10+1</f>
        <v>86</v>
      </c>
      <c r="G10" s="143">
        <f t="shared" si="0"/>
        <v>87</v>
      </c>
      <c r="H10" s="143">
        <f t="shared" si="0"/>
        <v>88</v>
      </c>
      <c r="I10" s="143">
        <f t="shared" si="0"/>
        <v>89</v>
      </c>
      <c r="J10" s="143">
        <f t="shared" si="0"/>
        <v>90</v>
      </c>
      <c r="K10" s="143">
        <f t="shared" si="0"/>
        <v>91</v>
      </c>
      <c r="L10" s="143">
        <f t="shared" si="0"/>
        <v>92</v>
      </c>
      <c r="M10" s="132"/>
      <c r="N10" s="132"/>
    </row>
    <row r="11" spans="1:14" s="86" customFormat="1" ht="120" hidden="1" customHeight="1" x14ac:dyDescent="0.2">
      <c r="A11" s="142" t="s">
        <v>29</v>
      </c>
      <c r="B11" s="143"/>
      <c r="C11" s="143"/>
      <c r="D11" s="143"/>
      <c r="E11" s="144" t="s">
        <v>210</v>
      </c>
      <c r="F11" s="144" t="s">
        <v>211</v>
      </c>
      <c r="G11" s="144" t="s">
        <v>212</v>
      </c>
      <c r="H11" s="144" t="s">
        <v>213</v>
      </c>
      <c r="I11" s="144" t="s">
        <v>214</v>
      </c>
      <c r="J11" s="144" t="s">
        <v>215</v>
      </c>
      <c r="K11" s="144" t="s">
        <v>216</v>
      </c>
      <c r="L11" s="144" t="s">
        <v>217</v>
      </c>
      <c r="M11" s="132"/>
      <c r="N11" s="132"/>
    </row>
    <row r="12" spans="1:14" s="86" customFormat="1" ht="12.75" hidden="1" customHeight="1" x14ac:dyDescent="0.2">
      <c r="A12" s="126" t="s">
        <v>38</v>
      </c>
      <c r="B12" s="127"/>
      <c r="C12" s="127"/>
      <c r="D12" s="127"/>
      <c r="E12" s="128">
        <f>VLOOKUP(E11,serial!A1:B1001,2,FALSE)</f>
        <v>4264</v>
      </c>
      <c r="F12" s="128">
        <f>VLOOKUP(F11,serial!A1:B1001,2,FALSE)</f>
        <v>4265</v>
      </c>
      <c r="G12" s="128">
        <f>VLOOKUP(G11,serial!A1:B1001,2,FALSE)</f>
        <v>4266</v>
      </c>
      <c r="H12" s="128">
        <f>VLOOKUP(H11,serial!A1:B1001,2,FALSE)</f>
        <v>4267</v>
      </c>
      <c r="I12" s="128">
        <f>VLOOKUP(I11,serial!A1:B1001,2,FALSE)</f>
        <v>6251</v>
      </c>
      <c r="J12" s="128">
        <f>VLOOKUP(J11,serial!A1:B1001,2,FALSE)</f>
        <v>4272</v>
      </c>
      <c r="K12" s="130">
        <f>VLOOKUP(K11,serial!A1:B1001,2,FALSE)</f>
        <v>7188</v>
      </c>
      <c r="L12" s="136">
        <f>VLOOKUP(L11,serial!A1:B1001,2,FALSE)</f>
        <v>4268</v>
      </c>
      <c r="M12" s="133"/>
      <c r="N12" s="133"/>
    </row>
    <row r="13" spans="1:14" s="86" customFormat="1" ht="12.75" hidden="1" customHeight="1" x14ac:dyDescent="0.2">
      <c r="A13" s="126" t="s">
        <v>39</v>
      </c>
      <c r="B13" s="127"/>
      <c r="C13" s="127"/>
      <c r="D13" s="127"/>
      <c r="E13" s="126"/>
      <c r="F13" s="127"/>
      <c r="G13" s="127"/>
      <c r="H13" s="127"/>
      <c r="I13" s="127"/>
      <c r="J13" s="127"/>
      <c r="K13" s="135"/>
      <c r="L13" s="137"/>
      <c r="M13" s="134"/>
      <c r="N13" s="134"/>
    </row>
    <row r="14" spans="1:14" s="86" customFormat="1" ht="12.75" hidden="1" customHeight="1" x14ac:dyDescent="0.2">
      <c r="A14" s="126" t="s">
        <v>40</v>
      </c>
      <c r="B14" s="127"/>
      <c r="C14" s="127"/>
      <c r="D14" s="127"/>
      <c r="E14" s="126"/>
      <c r="F14" s="127"/>
      <c r="G14" s="127"/>
      <c r="H14" s="127"/>
      <c r="I14" s="127"/>
      <c r="J14" s="127"/>
      <c r="K14" s="129"/>
      <c r="L14" s="138"/>
      <c r="M14" s="134"/>
      <c r="N14" s="134"/>
    </row>
    <row r="15" spans="1:14" ht="28.5" customHeight="1" x14ac:dyDescent="0.2">
      <c r="A15" s="15" t="s">
        <v>41</v>
      </c>
      <c r="B15" s="15"/>
      <c r="C15" s="15"/>
      <c r="D15" s="15"/>
      <c r="E15" s="100">
        <f t="shared" ref="E15:L15" si="1">E19+E21+E24+E27+E28</f>
        <v>141</v>
      </c>
      <c r="F15" s="100">
        <f t="shared" si="1"/>
        <v>30</v>
      </c>
      <c r="G15" s="100">
        <f t="shared" si="1"/>
        <v>25</v>
      </c>
      <c r="H15" s="100">
        <f t="shared" si="1"/>
        <v>1041</v>
      </c>
      <c r="I15" s="100">
        <f t="shared" si="1"/>
        <v>7</v>
      </c>
      <c r="J15" s="100">
        <f t="shared" si="1"/>
        <v>60866</v>
      </c>
      <c r="K15" s="116">
        <f t="shared" si="1"/>
        <v>25848</v>
      </c>
      <c r="L15" s="139">
        <f t="shared" si="1"/>
        <v>18305</v>
      </c>
      <c r="M15" s="132"/>
      <c r="N15" s="132"/>
    </row>
    <row r="16" spans="1:14" ht="20.25" customHeight="1" x14ac:dyDescent="0.2">
      <c r="A16" s="15" t="s">
        <v>42</v>
      </c>
      <c r="B16" s="15"/>
      <c r="C16" s="15"/>
      <c r="D16" s="15"/>
      <c r="E16" s="101">
        <f t="shared" ref="E16:L16" si="2">E20+E22+E25</f>
        <v>20</v>
      </c>
      <c r="F16" s="101">
        <f t="shared" si="2"/>
        <v>1</v>
      </c>
      <c r="G16" s="101">
        <f t="shared" si="2"/>
        <v>2</v>
      </c>
      <c r="H16" s="101">
        <f t="shared" si="2"/>
        <v>45</v>
      </c>
      <c r="I16" s="101">
        <f t="shared" si="2"/>
        <v>0</v>
      </c>
      <c r="J16" s="101">
        <f t="shared" si="2"/>
        <v>6075</v>
      </c>
      <c r="K16" s="117">
        <f t="shared" si="2"/>
        <v>2547</v>
      </c>
      <c r="L16" s="140">
        <f t="shared" si="2"/>
        <v>1731</v>
      </c>
      <c r="M16" s="132"/>
      <c r="N16" s="132"/>
    </row>
    <row r="17" spans="1:14" ht="27.75" customHeight="1" x14ac:dyDescent="0.2">
      <c r="A17" s="15" t="s">
        <v>43</v>
      </c>
      <c r="B17" s="15"/>
      <c r="C17" s="15"/>
      <c r="D17" s="15"/>
      <c r="E17" s="101">
        <f t="shared" ref="E17:L17" si="3">E16+E28</f>
        <v>22</v>
      </c>
      <c r="F17" s="101">
        <f t="shared" si="3"/>
        <v>1</v>
      </c>
      <c r="G17" s="101">
        <f t="shared" si="3"/>
        <v>2</v>
      </c>
      <c r="H17" s="101">
        <f t="shared" si="3"/>
        <v>47</v>
      </c>
      <c r="I17" s="101">
        <f t="shared" si="3"/>
        <v>2</v>
      </c>
      <c r="J17" s="101">
        <f t="shared" si="3"/>
        <v>7497</v>
      </c>
      <c r="K17" s="117">
        <f t="shared" si="3"/>
        <v>2780</v>
      </c>
      <c r="L17" s="140">
        <f t="shared" si="3"/>
        <v>1879</v>
      </c>
      <c r="N17" s="131"/>
    </row>
    <row r="18" spans="1:14" ht="20.25" customHeight="1" x14ac:dyDescent="0.2">
      <c r="A18" s="12" t="s">
        <v>44</v>
      </c>
      <c r="B18" s="12"/>
      <c r="C18" s="12"/>
      <c r="D18" s="12"/>
      <c r="E18" s="101">
        <f t="shared" ref="E18:L18" si="4">E23+E26</f>
        <v>2</v>
      </c>
      <c r="F18" s="101">
        <f t="shared" si="4"/>
        <v>2</v>
      </c>
      <c r="G18" s="101">
        <f t="shared" si="4"/>
        <v>0</v>
      </c>
      <c r="H18" s="101">
        <f t="shared" si="4"/>
        <v>4</v>
      </c>
      <c r="I18" s="101">
        <f t="shared" si="4"/>
        <v>0</v>
      </c>
      <c r="J18" s="101">
        <f t="shared" si="4"/>
        <v>3352</v>
      </c>
      <c r="K18" s="117">
        <f t="shared" si="4"/>
        <v>1042</v>
      </c>
      <c r="L18" s="140">
        <f t="shared" si="4"/>
        <v>965</v>
      </c>
    </row>
    <row r="19" spans="1:14" ht="15" customHeight="1" x14ac:dyDescent="0.2">
      <c r="A19" s="13" t="s">
        <v>45</v>
      </c>
      <c r="B19" s="6" t="s">
        <v>62</v>
      </c>
      <c r="C19" s="6" t="str">
        <f>VLOOKUP($B19,serial!$C1:$D13,2,FALSE)</f>
        <v>FCM</v>
      </c>
      <c r="D19" s="12" t="s">
        <v>47</v>
      </c>
      <c r="E19" s="99">
        <v>86</v>
      </c>
      <c r="F19" s="99">
        <v>13</v>
      </c>
      <c r="G19" s="99">
        <v>7</v>
      </c>
      <c r="H19" s="99">
        <v>895</v>
      </c>
      <c r="I19" s="99">
        <v>0</v>
      </c>
      <c r="J19" s="99">
        <v>40018</v>
      </c>
      <c r="K19" s="105">
        <v>18376</v>
      </c>
      <c r="L19" s="141">
        <v>12208</v>
      </c>
    </row>
    <row r="20" spans="1:14" ht="15.75" customHeight="1" x14ac:dyDescent="0.2">
      <c r="A20" s="12" t="s">
        <v>48</v>
      </c>
      <c r="B20" s="6" t="s">
        <v>46</v>
      </c>
      <c r="C20" s="6" t="str">
        <f>VLOOKUP($B20,serial!$C1:$D13,2,FALSE)</f>
        <v>FCS</v>
      </c>
      <c r="D20" s="13" t="s">
        <v>49</v>
      </c>
      <c r="E20" s="99">
        <v>5</v>
      </c>
      <c r="F20" s="99">
        <v>0</v>
      </c>
      <c r="G20" s="99">
        <v>0</v>
      </c>
      <c r="H20" s="99">
        <v>19</v>
      </c>
      <c r="I20" s="99">
        <v>0</v>
      </c>
      <c r="J20" s="99">
        <v>2528</v>
      </c>
      <c r="K20" s="105">
        <v>1252</v>
      </c>
      <c r="L20" s="98">
        <v>866</v>
      </c>
    </row>
    <row r="21" spans="1:14" ht="15.75" customHeight="1" x14ac:dyDescent="0.2">
      <c r="A21" s="13" t="s">
        <v>50</v>
      </c>
      <c r="B21" s="6" t="s">
        <v>51</v>
      </c>
      <c r="C21" s="6" t="str">
        <f>VLOOKUP($B21,serial!$C1:$D13,2,FALSE)</f>
        <v>FOCR</v>
      </c>
      <c r="D21" s="12" t="s">
        <v>52</v>
      </c>
      <c r="E21" s="99">
        <v>45</v>
      </c>
      <c r="F21" s="99">
        <v>13</v>
      </c>
      <c r="G21" s="99">
        <v>18</v>
      </c>
      <c r="H21" s="99">
        <v>114</v>
      </c>
      <c r="I21" s="99">
        <v>0</v>
      </c>
      <c r="J21" s="99">
        <v>9049</v>
      </c>
      <c r="K21" s="105">
        <v>4375</v>
      </c>
      <c r="L21" s="125">
        <v>3193</v>
      </c>
    </row>
    <row r="22" spans="1:14" ht="17.25" customHeight="1" x14ac:dyDescent="0.2">
      <c r="A22" s="12" t="s">
        <v>53</v>
      </c>
      <c r="B22" s="6" t="s">
        <v>54</v>
      </c>
      <c r="C22" s="6" t="str">
        <f>VLOOKUP($B22,serial!$C1:$D13,2,FALSE)</f>
        <v>FCO</v>
      </c>
      <c r="D22" s="13" t="s">
        <v>55</v>
      </c>
      <c r="E22" s="99">
        <v>15</v>
      </c>
      <c r="F22" s="99">
        <v>1</v>
      </c>
      <c r="G22" s="99">
        <v>2</v>
      </c>
      <c r="H22" s="99">
        <v>20</v>
      </c>
      <c r="I22" s="99">
        <v>0</v>
      </c>
      <c r="J22" s="99">
        <v>2182</v>
      </c>
      <c r="K22" s="105">
        <v>1010</v>
      </c>
      <c r="L22" s="124">
        <v>620</v>
      </c>
    </row>
    <row r="23" spans="1:14" ht="18" customHeight="1" x14ac:dyDescent="0.2">
      <c r="A23" s="13" t="s">
        <v>56</v>
      </c>
      <c r="B23" s="6" t="s">
        <v>51</v>
      </c>
      <c r="C23" s="6" t="str">
        <f>VLOOKUP($B23,serial!$C1:$D13,2,FALSE)</f>
        <v>FOCR</v>
      </c>
      <c r="D23" s="12" t="s">
        <v>57</v>
      </c>
      <c r="E23" s="99">
        <v>1</v>
      </c>
      <c r="F23" s="99">
        <v>0</v>
      </c>
      <c r="G23" s="99">
        <v>0</v>
      </c>
      <c r="H23" s="99">
        <v>3</v>
      </c>
      <c r="I23" s="99">
        <v>0</v>
      </c>
      <c r="J23" s="99">
        <v>479</v>
      </c>
      <c r="K23" s="105">
        <v>195</v>
      </c>
      <c r="L23" s="124">
        <v>140</v>
      </c>
    </row>
    <row r="24" spans="1:14" ht="19.5" customHeight="1" x14ac:dyDescent="0.2">
      <c r="A24" s="12" t="s">
        <v>58</v>
      </c>
      <c r="B24" s="6" t="s">
        <v>59</v>
      </c>
      <c r="C24" s="6" t="str">
        <f>VLOOKUP($B24,serial!$C1:$D13,2,FALSE)</f>
        <v>BM</v>
      </c>
      <c r="D24" s="12" t="s">
        <v>60</v>
      </c>
      <c r="E24" s="99">
        <v>8</v>
      </c>
      <c r="F24" s="99">
        <v>4</v>
      </c>
      <c r="G24" s="99">
        <v>0</v>
      </c>
      <c r="H24" s="99">
        <v>25</v>
      </c>
      <c r="I24" s="99">
        <v>5</v>
      </c>
      <c r="J24" s="99">
        <v>10017</v>
      </c>
      <c r="K24" s="105">
        <v>2628</v>
      </c>
      <c r="L24" s="124">
        <v>2466</v>
      </c>
    </row>
    <row r="25" spans="1:14" ht="14.25" customHeight="1" x14ac:dyDescent="0.2">
      <c r="A25" s="12" t="s">
        <v>61</v>
      </c>
      <c r="B25" s="6" t="s">
        <v>62</v>
      </c>
      <c r="C25" s="6" t="str">
        <f>VLOOKUP($B25,serial!$C1:$D13,2,FALSE)</f>
        <v>FCM</v>
      </c>
      <c r="D25" s="13" t="s">
        <v>63</v>
      </c>
      <c r="E25" s="99">
        <v>0</v>
      </c>
      <c r="F25" s="99">
        <v>0</v>
      </c>
      <c r="G25" s="99">
        <v>0</v>
      </c>
      <c r="H25" s="99">
        <v>6</v>
      </c>
      <c r="I25" s="99">
        <v>0</v>
      </c>
      <c r="J25" s="99">
        <v>1365</v>
      </c>
      <c r="K25" s="105">
        <v>285</v>
      </c>
      <c r="L25" s="124">
        <v>245</v>
      </c>
    </row>
    <row r="26" spans="1:14" ht="21.75" customHeight="1" x14ac:dyDescent="0.2">
      <c r="A26" s="12" t="s">
        <v>64</v>
      </c>
      <c r="B26" s="6" t="s">
        <v>65</v>
      </c>
      <c r="C26" s="6" t="str">
        <f>VLOOKUP($B26,serial!$C1:$D13,2,FALSE)</f>
        <v>FMCR</v>
      </c>
      <c r="D26" s="14" t="s">
        <v>66</v>
      </c>
      <c r="E26" s="99">
        <v>1</v>
      </c>
      <c r="F26" s="99">
        <v>2</v>
      </c>
      <c r="G26" s="99">
        <v>0</v>
      </c>
      <c r="H26" s="99">
        <v>1</v>
      </c>
      <c r="I26" s="99">
        <v>0</v>
      </c>
      <c r="J26" s="99">
        <v>2873</v>
      </c>
      <c r="K26" s="105">
        <v>847</v>
      </c>
      <c r="L26" s="124">
        <v>825</v>
      </c>
    </row>
    <row r="27" spans="1:14" ht="23.25" customHeight="1" x14ac:dyDescent="0.2">
      <c r="A27" s="12" t="s">
        <v>67</v>
      </c>
      <c r="B27" s="6" t="s">
        <v>68</v>
      </c>
      <c r="C27" s="6" t="str">
        <f>VLOOKUP($B27,serial!$C1:$D13,2,FALSE)</f>
        <v>BR</v>
      </c>
      <c r="D27" s="12" t="s">
        <v>69</v>
      </c>
      <c r="E27" s="99">
        <v>0</v>
      </c>
      <c r="F27" s="99">
        <v>0</v>
      </c>
      <c r="G27" s="99">
        <v>0</v>
      </c>
      <c r="H27" s="99">
        <v>5</v>
      </c>
      <c r="I27" s="99">
        <v>0</v>
      </c>
      <c r="J27" s="99">
        <v>360</v>
      </c>
      <c r="K27" s="105">
        <v>236</v>
      </c>
      <c r="L27" s="124">
        <v>290</v>
      </c>
    </row>
    <row r="28" spans="1:14" ht="24" customHeight="1" x14ac:dyDescent="0.2">
      <c r="A28" s="12" t="s">
        <v>70</v>
      </c>
      <c r="B28" s="6" t="s">
        <v>71</v>
      </c>
      <c r="C28" s="6" t="str">
        <f>VLOOKUP($B28,serial!$C1:$D13,2,FALSE)</f>
        <v>BNC</v>
      </c>
      <c r="D28" s="12" t="s">
        <v>72</v>
      </c>
      <c r="E28" s="99">
        <v>2</v>
      </c>
      <c r="F28" s="99">
        <v>0</v>
      </c>
      <c r="G28" s="99">
        <v>0</v>
      </c>
      <c r="H28" s="99">
        <v>2</v>
      </c>
      <c r="I28" s="99">
        <v>2</v>
      </c>
      <c r="J28" s="99">
        <v>1422</v>
      </c>
      <c r="K28" s="105">
        <v>233</v>
      </c>
      <c r="L28" s="124">
        <v>148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8:A9"/>
    <mergeCell ref="F8:F9"/>
    <mergeCell ref="E8:E9"/>
    <mergeCell ref="A2:L2"/>
    <mergeCell ref="A4:L4"/>
    <mergeCell ref="L8:L9"/>
    <mergeCell ref="K8:K9"/>
    <mergeCell ref="J8:J9"/>
    <mergeCell ref="I8:I9"/>
    <mergeCell ref="H8:H9"/>
    <mergeCell ref="G8:G9"/>
  </mergeCells>
  <dataValidations count="18"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  <dataValidation type="list" allowBlank="1" showInputMessage="1" showErrorMessage="1" sqref="B28">
      <formula1>types</formula1>
    </dataValidation>
    <dataValidation type="list" allowBlank="1" showInputMessage="1" showErrorMessage="1" sqref="E11">
      <formula1>serials</formula1>
    </dataValidation>
    <dataValidation type="list" allowBlank="1" showInputMessage="1" showErrorMessage="1" sqref="F11">
      <formula1>serials</formula1>
    </dataValidation>
    <dataValidation type="list" allowBlank="1" showInputMessage="1" showErrorMessage="1" sqref="G11">
      <formula1>serials</formula1>
    </dataValidation>
    <dataValidation type="list" allowBlank="1" showInputMessage="1" showErrorMessage="1" sqref="H11">
      <formula1>serials</formula1>
    </dataValidation>
    <dataValidation type="list" allowBlank="1" showInputMessage="1" showErrorMessage="1" sqref="I11">
      <formula1>serials</formula1>
    </dataValidation>
    <dataValidation type="list" allowBlank="1" showInputMessage="1" showErrorMessage="1" sqref="J11">
      <formula1>serials</formula1>
    </dataValidation>
    <dataValidation type="list" allowBlank="1" showInputMessage="1" showErrorMessage="1" sqref="K11">
      <formula1>serials</formula1>
    </dataValidation>
    <dataValidation type="list" allowBlank="1" showInputMessage="1" showErrorMessage="1" sqref="L11">
      <formula1>serials</formula1>
    </dataValidation>
  </dataValidations>
  <pageMargins left="0.7" right="0.7" top="0.75" bottom="0.75" header="0.3" footer="0.3"/>
  <pageSetup paperSize="9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4"/>
  <sheetViews>
    <sheetView workbookViewId="0">
      <selection activeCell="U13" sqref="U13"/>
    </sheetView>
  </sheetViews>
  <sheetFormatPr defaultRowHeight="12.75" x14ac:dyDescent="0.2"/>
  <cols>
    <col min="1" max="1" width="38.85546875" style="1" customWidth="1"/>
    <col min="2" max="2" width="24.85546875" style="14" hidden="1" customWidth="1"/>
    <col min="3" max="3" width="11.28515625" style="14" hidden="1" customWidth="1"/>
    <col min="4" max="4" width="16" style="14" hidden="1" customWidth="1"/>
    <col min="5" max="5" width="4.7109375" style="1" customWidth="1"/>
    <col min="6" max="6" width="5.140625" style="1" customWidth="1"/>
    <col min="7" max="7" width="5.7109375" style="1" customWidth="1"/>
    <col min="8" max="8" width="6" style="1" customWidth="1"/>
    <col min="9" max="9" width="4.7109375" style="1" customWidth="1"/>
    <col min="10" max="10" width="6.42578125" style="1" customWidth="1"/>
    <col min="11" max="11" width="6.7109375" style="1" customWidth="1"/>
    <col min="12" max="12" width="5.7109375" style="1" customWidth="1"/>
    <col min="13" max="13" width="5.140625" style="1" customWidth="1"/>
    <col min="14" max="14" width="7.140625" style="1" customWidth="1"/>
    <col min="15" max="15" width="5.42578125" style="1" customWidth="1"/>
    <col min="16" max="16" width="6.85546875" style="1" customWidth="1"/>
    <col min="17" max="17" width="5.140625" style="1" customWidth="1"/>
    <col min="18" max="19" width="4.85546875" style="1" customWidth="1"/>
    <col min="20" max="20" width="6" style="1" customWidth="1"/>
    <col min="21" max="21" width="5" style="1" customWidth="1"/>
    <col min="22" max="22" width="5.85546875" style="1" customWidth="1"/>
    <col min="23" max="23" width="9.140625" style="1" customWidth="1"/>
  </cols>
  <sheetData>
    <row r="1" spans="1:22" ht="13.5" customHeight="1" x14ac:dyDescent="0.2">
      <c r="A1" s="170" t="s">
        <v>5</v>
      </c>
      <c r="B1" s="70"/>
      <c r="C1" s="70"/>
      <c r="D1" s="70"/>
      <c r="E1" s="229" t="s">
        <v>218</v>
      </c>
      <c r="F1" s="230"/>
      <c r="G1" s="230"/>
      <c r="H1" s="230"/>
      <c r="I1" s="230"/>
      <c r="J1" s="230"/>
      <c r="K1" s="230"/>
      <c r="L1" s="231"/>
      <c r="M1" s="229" t="s">
        <v>219</v>
      </c>
      <c r="N1" s="230"/>
      <c r="O1" s="230"/>
      <c r="P1" s="230"/>
      <c r="Q1" s="230"/>
      <c r="R1" s="230"/>
      <c r="S1" s="230"/>
      <c r="T1" s="231"/>
      <c r="U1" s="120"/>
      <c r="V1" s="121"/>
    </row>
    <row r="2" spans="1:22" ht="22.5" customHeight="1" x14ac:dyDescent="0.2">
      <c r="A2" s="171"/>
      <c r="B2" s="76"/>
      <c r="C2" s="76"/>
      <c r="D2" s="76"/>
      <c r="E2" s="233" t="s">
        <v>220</v>
      </c>
      <c r="F2" s="234"/>
      <c r="G2" s="234"/>
      <c r="H2" s="235"/>
      <c r="I2" s="233" t="s">
        <v>221</v>
      </c>
      <c r="J2" s="234"/>
      <c r="K2" s="234"/>
      <c r="L2" s="235"/>
      <c r="M2" s="232" t="s">
        <v>84</v>
      </c>
      <c r="N2" s="232" t="s">
        <v>222</v>
      </c>
      <c r="O2" s="236" t="s">
        <v>223</v>
      </c>
      <c r="P2" s="237"/>
      <c r="Q2" s="237"/>
      <c r="R2" s="237"/>
      <c r="S2" s="237"/>
      <c r="T2" s="238"/>
      <c r="U2" s="211" t="s">
        <v>224</v>
      </c>
      <c r="V2" s="211" t="s">
        <v>225</v>
      </c>
    </row>
    <row r="3" spans="1:22" ht="42" customHeight="1" x14ac:dyDescent="0.2">
      <c r="A3" s="171"/>
      <c r="B3" s="54"/>
      <c r="C3" s="54"/>
      <c r="D3" s="54"/>
      <c r="E3" s="153" t="s">
        <v>226</v>
      </c>
      <c r="F3" s="153" t="s">
        <v>227</v>
      </c>
      <c r="G3" s="153" t="s">
        <v>228</v>
      </c>
      <c r="H3" s="153" t="s">
        <v>229</v>
      </c>
      <c r="I3" s="153" t="s">
        <v>226</v>
      </c>
      <c r="J3" s="153" t="s">
        <v>230</v>
      </c>
      <c r="K3" s="153" t="s">
        <v>228</v>
      </c>
      <c r="L3" s="153" t="s">
        <v>231</v>
      </c>
      <c r="M3" s="232"/>
      <c r="N3" s="232"/>
      <c r="O3" s="153" t="s">
        <v>84</v>
      </c>
      <c r="P3" s="153" t="s">
        <v>222</v>
      </c>
      <c r="Q3" s="240" t="s">
        <v>232</v>
      </c>
      <c r="R3" s="241"/>
      <c r="S3" s="240" t="s">
        <v>233</v>
      </c>
      <c r="T3" s="241"/>
      <c r="U3" s="195"/>
      <c r="V3" s="195"/>
    </row>
    <row r="4" spans="1:22" ht="75" customHeight="1" x14ac:dyDescent="0.2">
      <c r="A4" s="171"/>
      <c r="B4" s="54"/>
      <c r="C4" s="54"/>
      <c r="D4" s="54"/>
      <c r="E4" s="232"/>
      <c r="F4" s="154"/>
      <c r="G4" s="232"/>
      <c r="H4" s="154"/>
      <c r="I4" s="232"/>
      <c r="J4" s="154"/>
      <c r="K4" s="232"/>
      <c r="L4" s="154"/>
      <c r="M4" s="232"/>
      <c r="N4" s="232"/>
      <c r="O4" s="195"/>
      <c r="P4" s="195"/>
      <c r="Q4" s="242" t="s">
        <v>84</v>
      </c>
      <c r="R4" s="153" t="s">
        <v>234</v>
      </c>
      <c r="S4" s="242" t="s">
        <v>84</v>
      </c>
      <c r="T4" s="153" t="s">
        <v>234</v>
      </c>
      <c r="U4" s="195"/>
      <c r="V4" s="195"/>
    </row>
    <row r="5" spans="1:22" ht="12" customHeight="1" x14ac:dyDescent="0.2">
      <c r="A5" s="172"/>
      <c r="B5" s="55"/>
      <c r="C5" s="55"/>
      <c r="D5" s="55"/>
      <c r="E5" s="154"/>
      <c r="F5" s="26" t="s">
        <v>88</v>
      </c>
      <c r="G5" s="154"/>
      <c r="H5" s="26" t="s">
        <v>88</v>
      </c>
      <c r="I5" s="154"/>
      <c r="J5" s="26" t="s">
        <v>88</v>
      </c>
      <c r="K5" s="154"/>
      <c r="L5" s="26" t="s">
        <v>88</v>
      </c>
      <c r="M5" s="154"/>
      <c r="N5" s="154"/>
      <c r="O5" s="187"/>
      <c r="P5" s="187"/>
      <c r="Q5" s="243"/>
      <c r="R5" s="154"/>
      <c r="S5" s="243"/>
      <c r="T5" s="154"/>
      <c r="U5" s="187"/>
      <c r="V5" s="187"/>
    </row>
    <row r="6" spans="1:22" x14ac:dyDescent="0.2">
      <c r="A6" s="18" t="s">
        <v>235</v>
      </c>
      <c r="B6" s="10" t="s">
        <v>26</v>
      </c>
      <c r="C6" s="52" t="s">
        <v>27</v>
      </c>
      <c r="D6" s="10" t="s">
        <v>28</v>
      </c>
      <c r="E6" s="18">
        <v>93</v>
      </c>
      <c r="F6" s="18">
        <f t="shared" ref="F6:V6" si="0">E6+1</f>
        <v>94</v>
      </c>
      <c r="G6" s="143">
        <f t="shared" si="0"/>
        <v>95</v>
      </c>
      <c r="H6" s="143">
        <f t="shared" si="0"/>
        <v>96</v>
      </c>
      <c r="I6" s="143">
        <f t="shared" si="0"/>
        <v>97</v>
      </c>
      <c r="J6" s="143">
        <f t="shared" si="0"/>
        <v>98</v>
      </c>
      <c r="K6" s="143">
        <f t="shared" si="0"/>
        <v>99</v>
      </c>
      <c r="L6" s="143">
        <f t="shared" si="0"/>
        <v>100</v>
      </c>
      <c r="M6" s="143">
        <f t="shared" si="0"/>
        <v>101</v>
      </c>
      <c r="N6" s="143">
        <f t="shared" si="0"/>
        <v>102</v>
      </c>
      <c r="O6" s="143">
        <f t="shared" si="0"/>
        <v>103</v>
      </c>
      <c r="P6" s="143">
        <f t="shared" si="0"/>
        <v>104</v>
      </c>
      <c r="Q6" s="143">
        <f t="shared" si="0"/>
        <v>105</v>
      </c>
      <c r="R6" s="143">
        <f t="shared" si="0"/>
        <v>106</v>
      </c>
      <c r="S6" s="143">
        <f t="shared" si="0"/>
        <v>107</v>
      </c>
      <c r="T6" s="143">
        <f t="shared" si="0"/>
        <v>108</v>
      </c>
      <c r="U6" s="143">
        <f t="shared" si="0"/>
        <v>109</v>
      </c>
      <c r="V6" s="143">
        <f t="shared" si="0"/>
        <v>110</v>
      </c>
    </row>
    <row r="7" spans="1:22" s="14" customFormat="1" ht="94.5" hidden="1" customHeight="1" x14ac:dyDescent="0.2">
      <c r="A7" s="74" t="s">
        <v>29</v>
      </c>
      <c r="B7" s="56"/>
      <c r="C7" s="56"/>
      <c r="D7" s="56"/>
      <c r="E7" s="93" t="s">
        <v>236</v>
      </c>
      <c r="F7" s="93" t="s">
        <v>237</v>
      </c>
      <c r="G7" s="93" t="s">
        <v>238</v>
      </c>
      <c r="H7" s="93" t="s">
        <v>239</v>
      </c>
      <c r="I7" s="93" t="s">
        <v>240</v>
      </c>
      <c r="J7" s="93" t="s">
        <v>241</v>
      </c>
      <c r="K7" s="93" t="s">
        <v>242</v>
      </c>
      <c r="L7" s="93" t="s">
        <v>243</v>
      </c>
      <c r="M7" s="93" t="s">
        <v>244</v>
      </c>
      <c r="N7" s="93" t="s">
        <v>245</v>
      </c>
      <c r="O7" s="95" t="s">
        <v>246</v>
      </c>
      <c r="P7" s="93" t="s">
        <v>247</v>
      </c>
      <c r="Q7" s="93" t="s">
        <v>248</v>
      </c>
      <c r="R7" s="93" t="s">
        <v>249</v>
      </c>
      <c r="S7" s="93" t="s">
        <v>250</v>
      </c>
      <c r="T7" s="93" t="s">
        <v>251</v>
      </c>
      <c r="U7" s="93" t="s">
        <v>252</v>
      </c>
      <c r="V7" s="93" t="s">
        <v>253</v>
      </c>
    </row>
    <row r="8" spans="1:22" s="14" customFormat="1" ht="12.75" hidden="1" customHeight="1" x14ac:dyDescent="0.2">
      <c r="A8" s="74" t="s">
        <v>38</v>
      </c>
      <c r="B8" s="56"/>
      <c r="C8" s="56"/>
      <c r="D8" s="56"/>
      <c r="E8" s="56">
        <f>VLOOKUP(E7,serial!A1:B1001,2,FALSE)</f>
        <v>4273</v>
      </c>
      <c r="F8" s="69">
        <f>VLOOKUP(F7,serial!A1:B1001,2,FALSE)</f>
        <v>4274</v>
      </c>
      <c r="G8" s="69">
        <f>VLOOKUP(G7,serial!A1:B1001,2,FALSE)</f>
        <v>4275</v>
      </c>
      <c r="H8" s="69">
        <f>VLOOKUP(H7,serial!A1:B1001,2,FALSE)</f>
        <v>4276</v>
      </c>
      <c r="I8" s="69">
        <f>VLOOKUP(I7,serial!A1:B1001,2,FALSE)</f>
        <v>7389</v>
      </c>
      <c r="J8" s="69">
        <f>VLOOKUP(J7,serial!A1:B1001,2,FALSE)</f>
        <v>7390</v>
      </c>
      <c r="K8" s="69">
        <f>VLOOKUP(K7,serial!A1:B1001,2,FALSE)</f>
        <v>7391</v>
      </c>
      <c r="L8" s="69">
        <f>VLOOKUP(L7,serial!A1:B1001,2,FALSE)</f>
        <v>7392</v>
      </c>
      <c r="M8" s="69">
        <f>VLOOKUP(M7,serial!A1:B1001,2,FALSE)</f>
        <v>4277</v>
      </c>
      <c r="N8" s="69">
        <f>VLOOKUP(N7,serial!A1:B1001,2,FALSE)</f>
        <v>4278</v>
      </c>
      <c r="O8" s="69">
        <f>VLOOKUP(O7,serial!A1:B1001,2,FALSE)</f>
        <v>4279</v>
      </c>
      <c r="P8" s="69">
        <f>VLOOKUP(P7,serial!A1:B1001,2,FALSE)</f>
        <v>4280</v>
      </c>
      <c r="Q8" s="69">
        <f>VLOOKUP(Q7,serial!A1:B1001,2,FALSE)</f>
        <v>4281</v>
      </c>
      <c r="R8" s="69">
        <f>VLOOKUP(R7,serial!A1:B1001,2,FALSE)</f>
        <v>4282</v>
      </c>
      <c r="S8" s="69">
        <f>VLOOKUP(S7,serial!A1:B1001,2,FALSE)</f>
        <v>4283</v>
      </c>
      <c r="T8" s="69">
        <f>VLOOKUP(T7,serial!A1:B1001,2,FALSE)</f>
        <v>4284</v>
      </c>
      <c r="U8" s="69">
        <f>VLOOKUP(U7,serial!A1:B1001,2,FALSE)</f>
        <v>4628</v>
      </c>
      <c r="V8" s="69">
        <f>VLOOKUP(V7,serial!A1:B1001,2,FALSE)</f>
        <v>4649</v>
      </c>
    </row>
    <row r="9" spans="1:22" s="14" customFormat="1" ht="12.75" hidden="1" customHeight="1" x14ac:dyDescent="0.2">
      <c r="A9" s="74" t="s">
        <v>39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25"/>
      <c r="V9" s="25"/>
    </row>
    <row r="10" spans="1:22" s="14" customFormat="1" ht="15" hidden="1" customHeight="1" x14ac:dyDescent="0.2">
      <c r="A10" s="74" t="s">
        <v>40</v>
      </c>
      <c r="B10" s="56"/>
      <c r="C10" s="56"/>
      <c r="D10" s="56"/>
      <c r="E10" s="7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94"/>
      <c r="Q10" s="94"/>
      <c r="R10" s="94"/>
      <c r="S10" s="94"/>
      <c r="T10" s="94"/>
      <c r="U10" s="84"/>
      <c r="V10" s="84"/>
    </row>
    <row r="11" spans="1:22" ht="26.25" customHeight="1" x14ac:dyDescent="0.2">
      <c r="A11" s="15" t="s">
        <v>41</v>
      </c>
      <c r="B11" s="91"/>
      <c r="C11" s="91"/>
      <c r="D11" s="91"/>
      <c r="E11" s="100">
        <f t="shared" ref="E11:N11" si="1">E15+E17+E20+E23+E24</f>
        <v>4790</v>
      </c>
      <c r="F11" s="100">
        <f t="shared" si="1"/>
        <v>5489</v>
      </c>
      <c r="G11" s="100">
        <f t="shared" si="1"/>
        <v>1317</v>
      </c>
      <c r="H11" s="100">
        <f t="shared" si="1"/>
        <v>1750</v>
      </c>
      <c r="I11" s="100">
        <f t="shared" si="1"/>
        <v>15</v>
      </c>
      <c r="J11" s="100">
        <f t="shared" si="1"/>
        <v>10</v>
      </c>
      <c r="K11" s="100">
        <f t="shared" si="1"/>
        <v>0</v>
      </c>
      <c r="L11" s="100">
        <f t="shared" si="1"/>
        <v>0</v>
      </c>
      <c r="M11" s="100">
        <f t="shared" si="1"/>
        <v>3205</v>
      </c>
      <c r="N11" s="145">
        <f t="shared" si="1"/>
        <v>2726.75</v>
      </c>
      <c r="O11" s="145">
        <f t="shared" ref="O11:O24" si="2">Q11+S11</f>
        <v>2357</v>
      </c>
      <c r="P11" s="145">
        <f t="shared" ref="P11:V11" si="3">P15+P17+P20+P23+P24</f>
        <v>2146.5</v>
      </c>
      <c r="Q11" s="100">
        <f t="shared" si="3"/>
        <v>1255</v>
      </c>
      <c r="R11" s="100">
        <f t="shared" si="3"/>
        <v>670</v>
      </c>
      <c r="S11" s="100">
        <f t="shared" si="3"/>
        <v>1102</v>
      </c>
      <c r="T11" s="100">
        <f t="shared" si="3"/>
        <v>584</v>
      </c>
      <c r="U11" s="100">
        <f t="shared" si="3"/>
        <v>1123</v>
      </c>
      <c r="V11" s="100">
        <f t="shared" si="3"/>
        <v>36</v>
      </c>
    </row>
    <row r="12" spans="1:22" ht="14.25" customHeight="1" x14ac:dyDescent="0.2">
      <c r="A12" s="15" t="s">
        <v>42</v>
      </c>
      <c r="B12" s="15"/>
      <c r="C12" s="15"/>
      <c r="D12" s="15"/>
      <c r="E12" s="101">
        <f t="shared" ref="E12:N12" si="4">E16+E18+E21</f>
        <v>93</v>
      </c>
      <c r="F12" s="101">
        <f t="shared" si="4"/>
        <v>233</v>
      </c>
      <c r="G12" s="101">
        <f t="shared" si="4"/>
        <v>85</v>
      </c>
      <c r="H12" s="101">
        <f t="shared" si="4"/>
        <v>221</v>
      </c>
      <c r="I12" s="101">
        <f t="shared" si="4"/>
        <v>0</v>
      </c>
      <c r="J12" s="101">
        <f t="shared" si="4"/>
        <v>0</v>
      </c>
      <c r="K12" s="101">
        <f t="shared" si="4"/>
        <v>0</v>
      </c>
      <c r="L12" s="101">
        <f t="shared" si="4"/>
        <v>0</v>
      </c>
      <c r="M12" s="101">
        <f t="shared" si="4"/>
        <v>282</v>
      </c>
      <c r="N12" s="147">
        <f t="shared" si="4"/>
        <v>242.5</v>
      </c>
      <c r="O12" s="145">
        <f t="shared" si="2"/>
        <v>221</v>
      </c>
      <c r="P12" s="147">
        <f t="shared" ref="P12:V12" si="5">P16+P18+P21</f>
        <v>211.75</v>
      </c>
      <c r="Q12" s="101">
        <f t="shared" si="5"/>
        <v>115</v>
      </c>
      <c r="R12" s="101">
        <f t="shared" si="5"/>
        <v>56</v>
      </c>
      <c r="S12" s="101">
        <f t="shared" si="5"/>
        <v>106</v>
      </c>
      <c r="T12" s="101">
        <f t="shared" si="5"/>
        <v>60</v>
      </c>
      <c r="U12" s="101">
        <f t="shared" si="5"/>
        <v>131</v>
      </c>
      <c r="V12" s="101">
        <f t="shared" si="5"/>
        <v>1</v>
      </c>
    </row>
    <row r="13" spans="1:22" ht="25.5" customHeight="1" x14ac:dyDescent="0.2">
      <c r="A13" s="12" t="s">
        <v>43</v>
      </c>
      <c r="B13" s="92"/>
      <c r="C13" s="92"/>
      <c r="D13" s="92"/>
      <c r="E13" s="101">
        <f t="shared" ref="E13:N13" si="6">E12+E24</f>
        <v>93</v>
      </c>
      <c r="F13" s="101">
        <f t="shared" si="6"/>
        <v>233</v>
      </c>
      <c r="G13" s="101">
        <f t="shared" si="6"/>
        <v>85</v>
      </c>
      <c r="H13" s="101">
        <f t="shared" si="6"/>
        <v>221</v>
      </c>
      <c r="I13" s="101">
        <f t="shared" si="6"/>
        <v>0</v>
      </c>
      <c r="J13" s="101">
        <f t="shared" si="6"/>
        <v>0</v>
      </c>
      <c r="K13" s="101">
        <f t="shared" si="6"/>
        <v>0</v>
      </c>
      <c r="L13" s="101">
        <f t="shared" si="6"/>
        <v>0</v>
      </c>
      <c r="M13" s="101">
        <f t="shared" si="6"/>
        <v>356</v>
      </c>
      <c r="N13" s="147">
        <f t="shared" si="6"/>
        <v>300.5</v>
      </c>
      <c r="O13" s="145">
        <f t="shared" si="2"/>
        <v>279</v>
      </c>
      <c r="P13" s="147">
        <f t="shared" ref="P13:V13" si="7">P12+P24</f>
        <v>256.25</v>
      </c>
      <c r="Q13" s="101">
        <f t="shared" si="7"/>
        <v>168</v>
      </c>
      <c r="R13" s="101">
        <f t="shared" si="7"/>
        <v>77</v>
      </c>
      <c r="S13" s="101">
        <f t="shared" si="7"/>
        <v>111</v>
      </c>
      <c r="T13" s="101">
        <f t="shared" si="7"/>
        <v>61</v>
      </c>
      <c r="U13" s="101">
        <f t="shared" si="7"/>
        <v>161</v>
      </c>
      <c r="V13" s="101">
        <f t="shared" si="7"/>
        <v>4</v>
      </c>
    </row>
    <row r="14" spans="1:22" ht="17.25" customHeight="1" x14ac:dyDescent="0.2">
      <c r="A14" s="12" t="s">
        <v>44</v>
      </c>
      <c r="B14" s="12"/>
      <c r="C14" s="12"/>
      <c r="D14" s="12"/>
      <c r="E14" s="101">
        <f t="shared" ref="E14:N14" si="8">E19+E22</f>
        <v>333</v>
      </c>
      <c r="F14" s="101">
        <f t="shared" si="8"/>
        <v>527</v>
      </c>
      <c r="G14" s="101">
        <f t="shared" si="8"/>
        <v>74</v>
      </c>
      <c r="H14" s="101">
        <f t="shared" si="8"/>
        <v>74</v>
      </c>
      <c r="I14" s="101">
        <f t="shared" si="8"/>
        <v>0</v>
      </c>
      <c r="J14" s="101">
        <f t="shared" si="8"/>
        <v>0</v>
      </c>
      <c r="K14" s="101">
        <f t="shared" si="8"/>
        <v>0</v>
      </c>
      <c r="L14" s="101">
        <f t="shared" si="8"/>
        <v>0</v>
      </c>
      <c r="M14" s="101">
        <f t="shared" si="8"/>
        <v>134</v>
      </c>
      <c r="N14" s="147">
        <f t="shared" si="8"/>
        <v>132.25</v>
      </c>
      <c r="O14" s="145">
        <f t="shared" si="2"/>
        <v>116</v>
      </c>
      <c r="P14" s="147">
        <f t="shared" ref="P14:V14" si="9">P19+P22</f>
        <v>116.75</v>
      </c>
      <c r="Q14" s="101">
        <f t="shared" si="9"/>
        <v>102</v>
      </c>
      <c r="R14" s="101">
        <f t="shared" si="9"/>
        <v>52</v>
      </c>
      <c r="S14" s="101">
        <f t="shared" si="9"/>
        <v>14</v>
      </c>
      <c r="T14" s="101">
        <f t="shared" si="9"/>
        <v>3</v>
      </c>
      <c r="U14" s="101">
        <f t="shared" si="9"/>
        <v>54</v>
      </c>
      <c r="V14" s="101">
        <f t="shared" si="9"/>
        <v>0</v>
      </c>
    </row>
    <row r="15" spans="1:22" ht="15.75" customHeight="1" x14ac:dyDescent="0.2">
      <c r="A15" s="13" t="s">
        <v>45</v>
      </c>
      <c r="B15" s="6" t="s">
        <v>62</v>
      </c>
      <c r="C15" s="6" t="str">
        <f>VLOOKUP($B15,serial!$C1:$D13,2,FALSE)</f>
        <v>FCM</v>
      </c>
      <c r="D15" s="12" t="s">
        <v>47</v>
      </c>
      <c r="E15" s="99">
        <v>541</v>
      </c>
      <c r="F15" s="99">
        <v>1019</v>
      </c>
      <c r="G15" s="99">
        <v>613</v>
      </c>
      <c r="H15" s="99">
        <v>1051</v>
      </c>
      <c r="I15" s="99">
        <v>10</v>
      </c>
      <c r="J15" s="99">
        <v>0</v>
      </c>
      <c r="K15" s="99">
        <v>0</v>
      </c>
      <c r="L15" s="99">
        <v>0</v>
      </c>
      <c r="M15" s="99">
        <v>1707</v>
      </c>
      <c r="N15" s="32">
        <v>1308.75</v>
      </c>
      <c r="O15" s="145">
        <f t="shared" si="2"/>
        <v>1233</v>
      </c>
      <c r="P15" s="32">
        <v>1059</v>
      </c>
      <c r="Q15" s="99">
        <v>399</v>
      </c>
      <c r="R15" s="99">
        <v>165</v>
      </c>
      <c r="S15" s="99">
        <v>834</v>
      </c>
      <c r="T15" s="99">
        <v>457</v>
      </c>
      <c r="U15" s="112">
        <v>473</v>
      </c>
      <c r="V15" s="112">
        <v>4</v>
      </c>
    </row>
    <row r="16" spans="1:22" ht="15" customHeight="1" x14ac:dyDescent="0.2">
      <c r="A16" s="15" t="s">
        <v>48</v>
      </c>
      <c r="B16" s="6" t="s">
        <v>46</v>
      </c>
      <c r="C16" s="6" t="str">
        <f>VLOOKUP($B16,serial!$C1:$D13,2,FALSE)</f>
        <v>FCS</v>
      </c>
      <c r="D16" s="13" t="s">
        <v>49</v>
      </c>
      <c r="E16" s="99">
        <v>67</v>
      </c>
      <c r="F16" s="99">
        <v>207</v>
      </c>
      <c r="G16" s="99">
        <v>85</v>
      </c>
      <c r="H16" s="99">
        <v>221</v>
      </c>
      <c r="I16" s="99">
        <v>0</v>
      </c>
      <c r="J16" s="99">
        <v>0</v>
      </c>
      <c r="K16" s="99">
        <v>0</v>
      </c>
      <c r="L16" s="99">
        <v>0</v>
      </c>
      <c r="M16" s="99">
        <v>111</v>
      </c>
      <c r="N16" s="32">
        <v>81.75</v>
      </c>
      <c r="O16" s="145">
        <f t="shared" si="2"/>
        <v>81</v>
      </c>
      <c r="P16" s="32">
        <v>74</v>
      </c>
      <c r="Q16" s="99">
        <v>26</v>
      </c>
      <c r="R16" s="99">
        <v>10</v>
      </c>
      <c r="S16" s="99">
        <v>55</v>
      </c>
      <c r="T16" s="99">
        <v>36</v>
      </c>
      <c r="U16" s="112">
        <v>45</v>
      </c>
      <c r="V16" s="112">
        <v>1</v>
      </c>
    </row>
    <row r="17" spans="1:22" ht="16.5" customHeight="1" x14ac:dyDescent="0.2">
      <c r="A17" s="21" t="s">
        <v>50</v>
      </c>
      <c r="B17" s="6" t="s">
        <v>51</v>
      </c>
      <c r="C17" s="6" t="str">
        <f>VLOOKUP($B17,serial!$C1:$D13,2,FALSE)</f>
        <v>FOCR</v>
      </c>
      <c r="D17" s="12" t="s">
        <v>52</v>
      </c>
      <c r="E17" s="99">
        <v>120</v>
      </c>
      <c r="F17" s="99">
        <v>348</v>
      </c>
      <c r="G17" s="99">
        <v>589</v>
      </c>
      <c r="H17" s="99">
        <v>591</v>
      </c>
      <c r="I17" s="99">
        <v>0</v>
      </c>
      <c r="J17" s="99">
        <v>0</v>
      </c>
      <c r="K17" s="99">
        <v>0</v>
      </c>
      <c r="L17" s="99">
        <v>0</v>
      </c>
      <c r="M17" s="99">
        <v>692</v>
      </c>
      <c r="N17" s="32">
        <v>648.25</v>
      </c>
      <c r="O17" s="145">
        <f t="shared" si="2"/>
        <v>506</v>
      </c>
      <c r="P17" s="32">
        <v>503</v>
      </c>
      <c r="Q17" s="99">
        <v>301</v>
      </c>
      <c r="R17" s="99">
        <v>170</v>
      </c>
      <c r="S17" s="99">
        <v>205</v>
      </c>
      <c r="T17" s="99">
        <v>116</v>
      </c>
      <c r="U17" s="112">
        <v>331</v>
      </c>
      <c r="V17" s="112">
        <v>18</v>
      </c>
    </row>
    <row r="18" spans="1:22" ht="13.5" customHeight="1" x14ac:dyDescent="0.2">
      <c r="A18" s="15" t="s">
        <v>53</v>
      </c>
      <c r="B18" s="6" t="s">
        <v>54</v>
      </c>
      <c r="C18" s="6" t="str">
        <f>VLOOKUP($B18,serial!$C1:$D13,2,FALSE)</f>
        <v>FCO</v>
      </c>
      <c r="D18" s="13" t="s">
        <v>55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122</v>
      </c>
      <c r="N18" s="32">
        <v>113.75</v>
      </c>
      <c r="O18" s="145">
        <f t="shared" si="2"/>
        <v>98</v>
      </c>
      <c r="P18" s="32">
        <v>96.75</v>
      </c>
      <c r="Q18" s="99">
        <v>51</v>
      </c>
      <c r="R18" s="99">
        <v>30</v>
      </c>
      <c r="S18" s="99">
        <v>47</v>
      </c>
      <c r="T18" s="99">
        <v>23</v>
      </c>
      <c r="U18" s="112">
        <v>62</v>
      </c>
      <c r="V18" s="112">
        <v>0</v>
      </c>
    </row>
    <row r="19" spans="1:22" ht="19.5" customHeight="1" x14ac:dyDescent="0.2">
      <c r="A19" s="13" t="s">
        <v>56</v>
      </c>
      <c r="B19" s="6" t="s">
        <v>51</v>
      </c>
      <c r="C19" s="6" t="str">
        <f>VLOOKUP($B19,serial!$C1:$D13,2,FALSE)</f>
        <v>FOCR</v>
      </c>
      <c r="D19" s="12" t="s">
        <v>57</v>
      </c>
      <c r="E19" s="99">
        <v>29</v>
      </c>
      <c r="F19" s="99">
        <v>223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17</v>
      </c>
      <c r="N19" s="32">
        <v>15.75</v>
      </c>
      <c r="O19" s="145">
        <f t="shared" si="2"/>
        <v>13</v>
      </c>
      <c r="P19" s="32">
        <v>13.75</v>
      </c>
      <c r="Q19" s="99">
        <v>10</v>
      </c>
      <c r="R19" s="99">
        <v>7</v>
      </c>
      <c r="S19" s="99">
        <v>3</v>
      </c>
      <c r="T19" s="99">
        <v>3</v>
      </c>
      <c r="U19" s="112">
        <v>11</v>
      </c>
      <c r="V19" s="112">
        <v>0</v>
      </c>
    </row>
    <row r="20" spans="1:22" ht="17.25" customHeight="1" x14ac:dyDescent="0.2">
      <c r="A20" s="12" t="s">
        <v>58</v>
      </c>
      <c r="B20" s="6" t="s">
        <v>59</v>
      </c>
      <c r="C20" s="6" t="str">
        <f>VLOOKUP($B20,serial!$C1:$D13,2,FALSE)</f>
        <v>BM</v>
      </c>
      <c r="D20" s="12" t="s">
        <v>60</v>
      </c>
      <c r="E20" s="99">
        <v>499</v>
      </c>
      <c r="F20" s="99">
        <v>499</v>
      </c>
      <c r="G20" s="99">
        <v>108</v>
      </c>
      <c r="H20" s="99">
        <v>108</v>
      </c>
      <c r="I20" s="99">
        <v>0</v>
      </c>
      <c r="J20" s="99">
        <v>0</v>
      </c>
      <c r="K20" s="99">
        <v>0</v>
      </c>
      <c r="L20" s="99">
        <v>0</v>
      </c>
      <c r="M20" s="99">
        <v>490</v>
      </c>
      <c r="N20" s="32">
        <v>489.75</v>
      </c>
      <c r="O20" s="145">
        <f t="shared" si="2"/>
        <v>404</v>
      </c>
      <c r="P20" s="32">
        <v>401</v>
      </c>
      <c r="Q20" s="99">
        <v>362</v>
      </c>
      <c r="R20" s="99">
        <v>184</v>
      </c>
      <c r="S20" s="99">
        <v>42</v>
      </c>
      <c r="T20" s="99">
        <v>7</v>
      </c>
      <c r="U20" s="113">
        <v>202</v>
      </c>
      <c r="V20" s="113">
        <v>4</v>
      </c>
    </row>
    <row r="21" spans="1:22" ht="17.25" customHeight="1" x14ac:dyDescent="0.2">
      <c r="A21" s="12" t="s">
        <v>61</v>
      </c>
      <c r="B21" s="6" t="s">
        <v>62</v>
      </c>
      <c r="C21" s="6" t="str">
        <f>VLOOKUP($B21,serial!$C1:$D13,2,FALSE)</f>
        <v>FCM</v>
      </c>
      <c r="D21" s="13" t="s">
        <v>63</v>
      </c>
      <c r="E21" s="99">
        <v>26</v>
      </c>
      <c r="F21" s="99">
        <v>26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49</v>
      </c>
      <c r="N21" s="32">
        <v>47</v>
      </c>
      <c r="O21" s="145">
        <f t="shared" si="2"/>
        <v>42</v>
      </c>
      <c r="P21" s="32">
        <v>41</v>
      </c>
      <c r="Q21" s="99">
        <v>38</v>
      </c>
      <c r="R21" s="99">
        <v>16</v>
      </c>
      <c r="S21" s="99">
        <v>4</v>
      </c>
      <c r="T21" s="99">
        <v>1</v>
      </c>
      <c r="U21" s="113">
        <v>24</v>
      </c>
      <c r="V21" s="113">
        <v>0</v>
      </c>
    </row>
    <row r="22" spans="1:22" ht="13.5" customHeight="1" x14ac:dyDescent="0.2">
      <c r="A22" s="12" t="s">
        <v>64</v>
      </c>
      <c r="B22" s="6" t="s">
        <v>65</v>
      </c>
      <c r="C22" s="6" t="str">
        <f>VLOOKUP($B22,serial!$C1:$D13,2,FALSE)</f>
        <v>FMCR</v>
      </c>
      <c r="D22" s="14" t="s">
        <v>66</v>
      </c>
      <c r="E22" s="99">
        <v>304</v>
      </c>
      <c r="F22" s="99">
        <v>304</v>
      </c>
      <c r="G22" s="99">
        <v>74</v>
      </c>
      <c r="H22" s="99">
        <v>74</v>
      </c>
      <c r="I22" s="99">
        <v>0</v>
      </c>
      <c r="J22" s="99">
        <v>0</v>
      </c>
      <c r="K22" s="99">
        <v>0</v>
      </c>
      <c r="L22" s="99">
        <v>0</v>
      </c>
      <c r="M22" s="99">
        <v>117</v>
      </c>
      <c r="N22" s="32">
        <v>116.5</v>
      </c>
      <c r="O22" s="145">
        <f t="shared" si="2"/>
        <v>103</v>
      </c>
      <c r="P22" s="32">
        <v>103</v>
      </c>
      <c r="Q22" s="99">
        <v>92</v>
      </c>
      <c r="R22" s="99">
        <v>45</v>
      </c>
      <c r="S22" s="99">
        <v>11</v>
      </c>
      <c r="T22" s="99">
        <v>0</v>
      </c>
      <c r="U22" s="113">
        <v>43</v>
      </c>
      <c r="V22" s="113">
        <v>0</v>
      </c>
    </row>
    <row r="23" spans="1:22" ht="16.5" customHeight="1" x14ac:dyDescent="0.2">
      <c r="A23" s="12" t="s">
        <v>67</v>
      </c>
      <c r="B23" s="6" t="s">
        <v>68</v>
      </c>
      <c r="C23" s="6" t="str">
        <f>VLOOKUP($B23,serial!$C1:$D13,2,FALSE)</f>
        <v>BR</v>
      </c>
      <c r="D23" s="12" t="s">
        <v>69</v>
      </c>
      <c r="E23" s="99">
        <v>3630</v>
      </c>
      <c r="F23" s="99">
        <v>3623</v>
      </c>
      <c r="G23" s="99">
        <v>7</v>
      </c>
      <c r="H23" s="99">
        <v>0</v>
      </c>
      <c r="I23" s="99">
        <v>5</v>
      </c>
      <c r="J23" s="99">
        <v>10</v>
      </c>
      <c r="K23" s="99">
        <v>0</v>
      </c>
      <c r="L23" s="99">
        <v>0</v>
      </c>
      <c r="M23" s="99">
        <v>242</v>
      </c>
      <c r="N23" s="32">
        <v>222</v>
      </c>
      <c r="O23" s="145">
        <f t="shared" si="2"/>
        <v>156</v>
      </c>
      <c r="P23" s="32">
        <v>139</v>
      </c>
      <c r="Q23" s="99">
        <v>140</v>
      </c>
      <c r="R23" s="99">
        <v>130</v>
      </c>
      <c r="S23" s="99">
        <v>16</v>
      </c>
      <c r="T23" s="99">
        <v>3</v>
      </c>
      <c r="U23" s="113">
        <v>87</v>
      </c>
      <c r="V23" s="113">
        <v>7</v>
      </c>
    </row>
    <row r="24" spans="1:22" ht="14.25" customHeight="1" x14ac:dyDescent="0.2">
      <c r="A24" s="12" t="s">
        <v>70</v>
      </c>
      <c r="B24" s="6" t="s">
        <v>71</v>
      </c>
      <c r="C24" s="6" t="str">
        <f>VLOOKUP($B24,serial!$C1:$D13,2,FALSE)</f>
        <v>BNC</v>
      </c>
      <c r="D24" s="12" t="s">
        <v>72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74</v>
      </c>
      <c r="N24" s="32">
        <v>58</v>
      </c>
      <c r="O24" s="145">
        <f t="shared" si="2"/>
        <v>58</v>
      </c>
      <c r="P24" s="32">
        <v>44.5</v>
      </c>
      <c r="Q24" s="99">
        <v>53</v>
      </c>
      <c r="R24" s="99">
        <v>21</v>
      </c>
      <c r="S24" s="99">
        <v>5</v>
      </c>
      <c r="T24" s="99">
        <v>1</v>
      </c>
      <c r="U24" s="113">
        <v>30</v>
      </c>
      <c r="V24" s="113">
        <v>3</v>
      </c>
    </row>
    <row r="26" spans="1:22" x14ac:dyDescent="0.2">
      <c r="A26" s="228" t="s">
        <v>254</v>
      </c>
      <c r="B26" s="228"/>
      <c r="C26" s="228"/>
      <c r="D26" s="228"/>
      <c r="E26" s="228"/>
      <c r="F26" s="228"/>
      <c r="G26" s="228"/>
      <c r="H26" s="228"/>
      <c r="I26" s="228"/>
      <c r="J26" s="228"/>
      <c r="K26" s="6"/>
      <c r="L26" s="6"/>
      <c r="M26" s="6"/>
      <c r="N26" s="146" t="s">
        <v>255</v>
      </c>
      <c r="O26" s="9"/>
      <c r="P26" s="9"/>
      <c r="Q26" s="9"/>
      <c r="R26" s="6"/>
      <c r="S26" s="22"/>
    </row>
    <row r="27" spans="1:22" x14ac:dyDescent="0.2">
      <c r="A27" s="23" t="s">
        <v>256</v>
      </c>
      <c r="B27" s="23"/>
      <c r="C27" s="23"/>
      <c r="D27" s="23"/>
      <c r="E27" s="22"/>
      <c r="F27" s="22"/>
      <c r="G27" s="6"/>
      <c r="H27" s="6"/>
      <c r="I27" s="6"/>
      <c r="J27" s="6"/>
      <c r="K27" s="6"/>
      <c r="L27" s="6"/>
      <c r="M27" s="6"/>
      <c r="N27" s="228" t="s">
        <v>257</v>
      </c>
      <c r="O27" s="228"/>
      <c r="P27" s="228"/>
      <c r="Q27" s="239"/>
      <c r="R27" s="239"/>
      <c r="S27" s="239"/>
    </row>
    <row r="28" spans="1:22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34" spans="7:7" x14ac:dyDescent="0.2">
      <c r="G34" s="31"/>
    </row>
  </sheetData>
  <sheetProtection formatCells="0" formatColumns="0" formatRows="0" insertColumns="0" insertRows="0" insertHyperlinks="0" deleteColumns="0" deleteRows="0" sort="0" autoFilter="0" pivotTables="0"/>
  <mergeCells count="28">
    <mergeCell ref="U2:U5"/>
    <mergeCell ref="V2:V5"/>
    <mergeCell ref="N27:S27"/>
    <mergeCell ref="S3:T3"/>
    <mergeCell ref="Q4:Q5"/>
    <mergeCell ref="R4:R5"/>
    <mergeCell ref="S4:S5"/>
    <mergeCell ref="T4:T5"/>
    <mergeCell ref="Q3:R3"/>
    <mergeCell ref="O3:O5"/>
    <mergeCell ref="P3:P5"/>
    <mergeCell ref="M1:T1"/>
    <mergeCell ref="E2:H2"/>
    <mergeCell ref="I2:L2"/>
    <mergeCell ref="M2:M5"/>
    <mergeCell ref="N2:N5"/>
    <mergeCell ref="I3:I5"/>
    <mergeCell ref="J3:J4"/>
    <mergeCell ref="K3:K5"/>
    <mergeCell ref="L3:L4"/>
    <mergeCell ref="O2:T2"/>
    <mergeCell ref="A26:J26"/>
    <mergeCell ref="A1:A5"/>
    <mergeCell ref="E1:L1"/>
    <mergeCell ref="E3:E5"/>
    <mergeCell ref="F3:F4"/>
    <mergeCell ref="G3:G5"/>
    <mergeCell ref="H3:H4"/>
  </mergeCells>
  <dataValidations count="28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Q7">
      <formula1>serials</formula1>
    </dataValidation>
    <dataValidation type="list" allowBlank="1" showInputMessage="1" showErrorMessage="1" sqref="R7">
      <formula1>serials</formula1>
    </dataValidation>
    <dataValidation type="list" allowBlank="1" showInputMessage="1" showErrorMessage="1" sqref="S7">
      <formula1>serials</formula1>
    </dataValidation>
    <dataValidation type="list" allowBlank="1" showInputMessage="1" showErrorMessage="1" sqref="T7">
      <formula1>serials</formula1>
    </dataValidation>
    <dataValidation type="list" allowBlank="1" showInputMessage="1" showErrorMessage="1" sqref="U7">
      <formula1>serials</formula1>
    </dataValidation>
    <dataValidation type="list" allowBlank="1" showInputMessage="1" showErrorMessage="1" sqref="V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pag1</vt:lpstr>
      <vt:lpstr>pag2</vt:lpstr>
      <vt:lpstr>pag3</vt:lpstr>
      <vt:lpstr>pag4</vt:lpstr>
      <vt:lpstr>pag5</vt:lpstr>
      <vt:lpstr>pag6</vt:lpstr>
      <vt:lpstr>pag7</vt:lpstr>
      <vt:lpstr>pag8</vt:lpstr>
      <vt:lpstr>pag9</vt:lpstr>
      <vt:lpstr>serial</vt:lpstr>
      <vt:lpstr>serials</vt:lpstr>
      <vt:lpstr>types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>Vica</cp:lastModifiedBy>
  <cp:lastPrinted>2017-03-16T11:50:58Z</cp:lastPrinted>
  <dcterms:created xsi:type="dcterms:W3CDTF">2007-01-10T10:28:39Z</dcterms:created>
  <dcterms:modified xsi:type="dcterms:W3CDTF">2017-03-16T11:54:16Z</dcterms:modified>
</cp:coreProperties>
</file>