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8235" tabRatio="500" firstSheet="5" activeTab="11"/>
  </bookViews>
  <sheets>
    <sheet name="Date Generale" sheetId="1" r:id="rId1"/>
    <sheet name="C. achiziții" sheetId="2" r:id="rId2"/>
    <sheet name="C.eliminări" sheetId="3" r:id="rId3"/>
    <sheet name="C.existent" sheetId="4" r:id="rId4"/>
    <sheet name="R.electr." sheetId="5" r:id="rId5"/>
    <sheet name="Utiliz.bib.I" sheetId="6" r:id="rId6"/>
    <sheet name="Utiliz.bib.II" sheetId="7" r:id="rId7"/>
    <sheet name="Utiliz.bib.III" sheetId="8" r:id="rId8"/>
    <sheet name="Utiliz.IV" sheetId="9" r:id="rId9"/>
    <sheet name="Instr.utiliz." sheetId="10" r:id="rId10"/>
    <sheet name="Personal bib." sheetId="11" r:id="rId11"/>
    <sheet name="Instr.bib." sheetId="12" r:id="rId12"/>
    <sheet name="Venituri" sheetId="13" r:id="rId13"/>
  </sheets>
  <externalReferences>
    <externalReference r:id="rId14"/>
  </externalReferences>
  <definedNames>
    <definedName name="_xlnm.Print_Area" localSheetId="3">C.existent!$A$1:$M$52</definedName>
    <definedName name="_xlnm.Print_Area" localSheetId="0">'Date Generale'!$A$1:$J$58</definedName>
    <definedName name="_xlnm.Print_Area" localSheetId="5">Utiliz.bib.I!$A$1:$P$44</definedName>
    <definedName name="_xlnm.Print_Area" localSheetId="6">Utiliz.bib.II!$A$1:$H$54</definedName>
    <definedName name="serials">[1]serial!$A$1:$A$705</definedName>
  </definedName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J43" i="11" l="1"/>
  <c r="C24" i="1" l="1"/>
  <c r="D24" i="1"/>
  <c r="E24" i="1"/>
  <c r="F24" i="1"/>
  <c r="G24" i="1"/>
  <c r="H24" i="1"/>
  <c r="I24" i="1"/>
  <c r="J24" i="1"/>
  <c r="B24" i="1"/>
  <c r="B52" i="1" s="1"/>
  <c r="C52" i="1"/>
  <c r="D52" i="1"/>
  <c r="E52" i="1"/>
  <c r="F52" i="1"/>
  <c r="G52" i="1"/>
  <c r="H52" i="1"/>
  <c r="I52" i="1"/>
  <c r="J54" i="6" l="1"/>
  <c r="J52" i="6"/>
  <c r="N47" i="4"/>
  <c r="C20" i="6" l="1"/>
  <c r="D20" i="6"/>
  <c r="E20" i="6"/>
  <c r="F20" i="6"/>
  <c r="G20" i="6"/>
  <c r="H20" i="6"/>
  <c r="I20" i="6"/>
  <c r="J20" i="6"/>
  <c r="K20" i="6"/>
  <c r="L20" i="6"/>
  <c r="M20" i="6"/>
  <c r="N20" i="6"/>
  <c r="O20" i="6"/>
  <c r="P20" i="6"/>
  <c r="Q20" i="6"/>
  <c r="R20" i="6"/>
  <c r="C36" i="2" l="1"/>
  <c r="D36" i="2"/>
  <c r="E36" i="2"/>
  <c r="F36" i="2"/>
  <c r="G36" i="2"/>
  <c r="H36" i="2"/>
  <c r="I36" i="2"/>
  <c r="J36" i="2"/>
  <c r="K36" i="2"/>
  <c r="L36" i="2"/>
  <c r="M36" i="2"/>
  <c r="B36" i="2"/>
  <c r="C42" i="1"/>
  <c r="D42" i="1"/>
  <c r="E42" i="1"/>
  <c r="F42" i="1"/>
  <c r="G42" i="1"/>
  <c r="H42" i="1"/>
  <c r="I42" i="1"/>
  <c r="J42" i="1"/>
  <c r="B42" i="1"/>
  <c r="C44" i="13" l="1"/>
  <c r="C17" i="13"/>
  <c r="D17" i="13"/>
  <c r="E17" i="13"/>
  <c r="F17" i="13"/>
  <c r="G17" i="13"/>
  <c r="H17" i="13"/>
  <c r="I17" i="13"/>
  <c r="B17" i="13"/>
  <c r="C16" i="12"/>
  <c r="D16" i="12"/>
  <c r="E16" i="12"/>
  <c r="F16" i="12"/>
  <c r="G16" i="12"/>
  <c r="H16" i="12"/>
  <c r="I16" i="12"/>
  <c r="J16" i="12"/>
  <c r="K16" i="12"/>
  <c r="L16" i="12"/>
  <c r="M16" i="12"/>
  <c r="N16" i="12"/>
  <c r="O16" i="12"/>
  <c r="P16" i="12"/>
  <c r="Q16" i="12"/>
  <c r="R16" i="12"/>
  <c r="S16" i="12"/>
  <c r="P13" i="12"/>
  <c r="B16" i="12"/>
  <c r="C7" i="11"/>
  <c r="D7" i="11"/>
  <c r="E7" i="11"/>
  <c r="F7" i="11"/>
  <c r="G7" i="11"/>
  <c r="H7" i="11"/>
  <c r="I7" i="11"/>
  <c r="J7" i="11"/>
  <c r="K7" i="11"/>
  <c r="L7" i="11"/>
  <c r="M7" i="11"/>
  <c r="N7" i="11"/>
  <c r="O7" i="11"/>
  <c r="P7" i="11"/>
  <c r="Q7" i="11"/>
  <c r="R7" i="11"/>
  <c r="S7" i="11"/>
  <c r="T7" i="11"/>
  <c r="U7" i="11"/>
  <c r="V7" i="11"/>
  <c r="W7" i="11"/>
  <c r="C10" i="11"/>
  <c r="D10" i="11"/>
  <c r="E10" i="11"/>
  <c r="F10" i="11"/>
  <c r="G10" i="11"/>
  <c r="H10" i="11"/>
  <c r="I10" i="11"/>
  <c r="J10" i="11"/>
  <c r="K10" i="11"/>
  <c r="L10" i="11"/>
  <c r="M10" i="11"/>
  <c r="N10" i="11"/>
  <c r="O10" i="11"/>
  <c r="P10" i="11"/>
  <c r="Q10" i="11"/>
  <c r="R10" i="11"/>
  <c r="S10" i="11"/>
  <c r="T10" i="11"/>
  <c r="U10" i="11"/>
  <c r="V10" i="11"/>
  <c r="W10" i="11"/>
  <c r="C16" i="11"/>
  <c r="D16" i="11"/>
  <c r="E16" i="11"/>
  <c r="F16" i="11"/>
  <c r="G16" i="11"/>
  <c r="H16" i="11"/>
  <c r="I16" i="11"/>
  <c r="J16" i="11"/>
  <c r="K16" i="11"/>
  <c r="L16" i="11"/>
  <c r="M16" i="11"/>
  <c r="N16" i="11"/>
  <c r="O16" i="11"/>
  <c r="P16" i="11"/>
  <c r="Q16" i="11"/>
  <c r="R16" i="11"/>
  <c r="S16" i="11"/>
  <c r="T16" i="11"/>
  <c r="U16" i="11"/>
  <c r="V16" i="11"/>
  <c r="W16" i="11"/>
  <c r="B16" i="11"/>
  <c r="C15" i="10"/>
  <c r="D15" i="10"/>
  <c r="E15" i="10"/>
  <c r="F15" i="10"/>
  <c r="G15" i="10"/>
  <c r="I15" i="10"/>
  <c r="K15" i="10"/>
  <c r="L15" i="10"/>
  <c r="M15" i="10"/>
  <c r="N15" i="10"/>
  <c r="O15" i="10"/>
  <c r="B15" i="10"/>
  <c r="C15" i="9"/>
  <c r="D15" i="9"/>
  <c r="E15" i="9"/>
  <c r="F15" i="9"/>
  <c r="G15" i="9"/>
  <c r="H15" i="9"/>
  <c r="I15" i="9"/>
  <c r="J15" i="9"/>
  <c r="K15" i="9"/>
  <c r="L15" i="9"/>
  <c r="M15" i="9"/>
  <c r="N15" i="9"/>
  <c r="B15" i="9"/>
  <c r="C17" i="8"/>
  <c r="D17" i="8"/>
  <c r="E17" i="8"/>
  <c r="F17" i="8"/>
  <c r="G17" i="8"/>
  <c r="H17" i="8"/>
  <c r="I17" i="8"/>
  <c r="J17" i="8"/>
  <c r="K17" i="8"/>
  <c r="L17" i="8"/>
  <c r="M17" i="8"/>
  <c r="N17" i="8"/>
  <c r="O17" i="8"/>
  <c r="P17" i="8"/>
  <c r="Q17" i="8"/>
  <c r="R17" i="8"/>
  <c r="S17" i="8"/>
  <c r="T17" i="8"/>
  <c r="U17" i="8"/>
  <c r="B17" i="8"/>
  <c r="H17" i="7" l="1"/>
  <c r="C17" i="7"/>
  <c r="D17" i="7"/>
  <c r="E17" i="7"/>
  <c r="F17" i="7"/>
  <c r="G17" i="7"/>
  <c r="B17" i="7"/>
  <c r="C18" i="6"/>
  <c r="D18" i="6"/>
  <c r="E18" i="6"/>
  <c r="F18" i="6"/>
  <c r="G18" i="6"/>
  <c r="H18" i="6"/>
  <c r="I18" i="6"/>
  <c r="J18" i="6"/>
  <c r="K18" i="6"/>
  <c r="L18" i="6"/>
  <c r="M18" i="6"/>
  <c r="N18" i="6"/>
  <c r="O18" i="6"/>
  <c r="P18" i="6"/>
  <c r="Q18" i="6"/>
  <c r="R18" i="6"/>
  <c r="B18" i="6"/>
  <c r="C16" i="5"/>
  <c r="D16" i="5"/>
  <c r="E16" i="5"/>
  <c r="F16" i="5"/>
  <c r="G16" i="5"/>
  <c r="H16" i="5"/>
  <c r="I16" i="5"/>
  <c r="B16" i="5"/>
  <c r="C16" i="4"/>
  <c r="D16" i="4"/>
  <c r="E16" i="4"/>
  <c r="F16" i="4"/>
  <c r="G16" i="4"/>
  <c r="H16" i="4"/>
  <c r="I16" i="4"/>
  <c r="J16" i="4"/>
  <c r="K16" i="4"/>
  <c r="L16" i="4"/>
  <c r="M16" i="4"/>
  <c r="N16" i="4"/>
  <c r="O16" i="4"/>
  <c r="B16" i="4"/>
  <c r="O10" i="4" l="1"/>
  <c r="K9" i="2" l="1"/>
  <c r="K8" i="2"/>
  <c r="B13" i="1" l="1"/>
  <c r="C13" i="1"/>
  <c r="D13" i="1"/>
  <c r="E13" i="1"/>
  <c r="F13" i="1"/>
  <c r="G13" i="1"/>
  <c r="H13" i="1"/>
  <c r="I13" i="1"/>
  <c r="C16" i="3" l="1"/>
  <c r="D16" i="3"/>
  <c r="E16" i="3"/>
  <c r="F16" i="3"/>
  <c r="G16" i="3"/>
  <c r="H16" i="3"/>
  <c r="I16" i="3"/>
  <c r="J16" i="3"/>
  <c r="K16" i="3"/>
  <c r="L16" i="3"/>
  <c r="M16" i="3"/>
  <c r="N15" i="3"/>
  <c r="O15" i="3"/>
  <c r="P15" i="3"/>
  <c r="B16" i="3"/>
  <c r="C16" i="2"/>
  <c r="D16" i="2"/>
  <c r="E16" i="2"/>
  <c r="F16" i="2"/>
  <c r="G16" i="2"/>
  <c r="H16" i="2"/>
  <c r="I16" i="2"/>
  <c r="J16" i="2"/>
  <c r="K16" i="2"/>
  <c r="L16" i="2"/>
  <c r="M16" i="2"/>
  <c r="B16" i="2"/>
  <c r="G20" i="12" l="1"/>
  <c r="H20" i="12"/>
  <c r="I20" i="12"/>
  <c r="C22" i="1" l="1"/>
  <c r="D22" i="1"/>
  <c r="E22" i="1"/>
  <c r="F22" i="1"/>
  <c r="G22" i="1"/>
  <c r="H22" i="1"/>
  <c r="I22" i="1"/>
  <c r="J22" i="1"/>
  <c r="B22" i="1"/>
  <c r="D35" i="12" l="1"/>
  <c r="E35" i="12"/>
  <c r="C32" i="1" l="1"/>
  <c r="D32" i="1"/>
  <c r="E32" i="1"/>
  <c r="F32" i="1"/>
  <c r="G32" i="1"/>
  <c r="H32" i="1"/>
  <c r="I32" i="1"/>
  <c r="J32" i="1"/>
  <c r="B32" i="1"/>
  <c r="C26" i="1" l="1"/>
  <c r="D26" i="1"/>
  <c r="E26" i="1"/>
  <c r="F26" i="1"/>
  <c r="G26" i="1"/>
  <c r="H26" i="1"/>
  <c r="I26" i="1"/>
  <c r="J26" i="1"/>
  <c r="B26" i="1"/>
  <c r="J45" i="1" l="1"/>
  <c r="I45" i="1"/>
  <c r="H45" i="1"/>
  <c r="G45" i="1"/>
  <c r="F45" i="1"/>
  <c r="E45" i="1"/>
  <c r="D45" i="1"/>
  <c r="C45" i="1"/>
  <c r="B45" i="1"/>
  <c r="C34" i="9" l="1"/>
  <c r="D34" i="9"/>
  <c r="E34" i="9"/>
  <c r="F34" i="9"/>
  <c r="G34" i="9"/>
  <c r="H34" i="9"/>
  <c r="I34" i="9"/>
  <c r="J34" i="9"/>
  <c r="K34" i="9"/>
  <c r="L34" i="9"/>
  <c r="M34" i="9"/>
  <c r="N34" i="9"/>
  <c r="F19" i="13" l="1"/>
  <c r="C39" i="5" l="1"/>
  <c r="D39" i="5"/>
  <c r="E39" i="5"/>
  <c r="F39" i="5"/>
  <c r="G39" i="5"/>
  <c r="H39" i="5"/>
  <c r="I39" i="5"/>
  <c r="B39" i="5"/>
  <c r="D44" i="13" l="1"/>
  <c r="E44" i="13"/>
  <c r="F44" i="13"/>
  <c r="G44" i="13"/>
  <c r="H44" i="13"/>
  <c r="I44" i="13"/>
  <c r="C40" i="13"/>
  <c r="D40" i="13"/>
  <c r="E40" i="13"/>
  <c r="F40" i="13"/>
  <c r="G40" i="13"/>
  <c r="H40" i="13"/>
  <c r="I40" i="13"/>
  <c r="C37" i="13"/>
  <c r="D37" i="13"/>
  <c r="E37" i="13"/>
  <c r="F37" i="13"/>
  <c r="G37" i="13"/>
  <c r="H37" i="13"/>
  <c r="I37" i="13"/>
  <c r="C36" i="13"/>
  <c r="D36" i="13"/>
  <c r="E36" i="13"/>
  <c r="F36" i="13"/>
  <c r="G36" i="13"/>
  <c r="H36" i="13"/>
  <c r="I36" i="13"/>
  <c r="C32" i="13"/>
  <c r="D32" i="13"/>
  <c r="E32" i="13"/>
  <c r="F32" i="13"/>
  <c r="G32" i="13"/>
  <c r="H32" i="13"/>
  <c r="I32" i="13"/>
  <c r="C31" i="13"/>
  <c r="D31" i="13"/>
  <c r="E31" i="13"/>
  <c r="F31" i="13"/>
  <c r="G31" i="13"/>
  <c r="H31" i="13"/>
  <c r="I31" i="13"/>
  <c r="C27" i="13"/>
  <c r="D27" i="13"/>
  <c r="E27" i="13"/>
  <c r="F27" i="13"/>
  <c r="G27" i="13"/>
  <c r="H27" i="13"/>
  <c r="I27" i="13"/>
  <c r="C21" i="13"/>
  <c r="D21" i="13"/>
  <c r="D19" i="13" s="1"/>
  <c r="E21" i="13"/>
  <c r="F21" i="13"/>
  <c r="G21" i="13"/>
  <c r="H21" i="13"/>
  <c r="H19" i="13" s="1"/>
  <c r="I21" i="13"/>
  <c r="C19" i="13"/>
  <c r="E19" i="13"/>
  <c r="G19" i="13"/>
  <c r="I19" i="13"/>
  <c r="C14" i="13"/>
  <c r="D14" i="13"/>
  <c r="E14" i="13"/>
  <c r="F14" i="13"/>
  <c r="G14" i="13"/>
  <c r="H14" i="13"/>
  <c r="I14" i="13"/>
  <c r="B14" i="13"/>
  <c r="C11" i="13"/>
  <c r="D11" i="13"/>
  <c r="E11" i="13"/>
  <c r="F11" i="13"/>
  <c r="G11" i="13"/>
  <c r="H11" i="13"/>
  <c r="I11" i="13"/>
  <c r="C8" i="13"/>
  <c r="D8" i="13"/>
  <c r="E8" i="13"/>
  <c r="F8" i="13"/>
  <c r="G8" i="13"/>
  <c r="H8" i="13"/>
  <c r="I8" i="13"/>
  <c r="B44" i="13"/>
  <c r="B40" i="13"/>
  <c r="B37" i="13"/>
  <c r="B36" i="13"/>
  <c r="B32" i="13"/>
  <c r="B31" i="13"/>
  <c r="B27" i="13"/>
  <c r="B21" i="13"/>
  <c r="B19" i="13"/>
  <c r="B11" i="13"/>
  <c r="B8" i="13"/>
  <c r="C43" i="12"/>
  <c r="D43" i="12"/>
  <c r="E43" i="12"/>
  <c r="F43" i="12"/>
  <c r="G43" i="12"/>
  <c r="H43" i="12"/>
  <c r="I43" i="12"/>
  <c r="J43" i="12"/>
  <c r="K43" i="12"/>
  <c r="L43" i="12"/>
  <c r="M43" i="12"/>
  <c r="N43" i="12"/>
  <c r="O43" i="12"/>
  <c r="P43" i="12"/>
  <c r="Q43" i="12"/>
  <c r="R43" i="12"/>
  <c r="S43" i="12"/>
  <c r="C39" i="12"/>
  <c r="D39" i="12"/>
  <c r="E39" i="12"/>
  <c r="F39" i="12"/>
  <c r="G39" i="12"/>
  <c r="H39" i="12"/>
  <c r="I39" i="12"/>
  <c r="J39" i="12"/>
  <c r="K39" i="12"/>
  <c r="L39" i="12"/>
  <c r="M39" i="12"/>
  <c r="N39" i="12"/>
  <c r="O39" i="12"/>
  <c r="P39" i="12"/>
  <c r="Q39" i="12"/>
  <c r="R39" i="12"/>
  <c r="S39" i="12"/>
  <c r="B39" i="12"/>
  <c r="C36" i="12"/>
  <c r="D36" i="12"/>
  <c r="E36" i="12"/>
  <c r="F36" i="12"/>
  <c r="G36" i="12"/>
  <c r="H36" i="12"/>
  <c r="I36" i="12"/>
  <c r="J36" i="12"/>
  <c r="K36" i="12"/>
  <c r="L36" i="12"/>
  <c r="M36" i="12"/>
  <c r="N36" i="12"/>
  <c r="O36" i="12"/>
  <c r="P36" i="12"/>
  <c r="Q36" i="12"/>
  <c r="R36" i="12"/>
  <c r="S36" i="12"/>
  <c r="C35" i="12"/>
  <c r="F35" i="12"/>
  <c r="G35" i="12"/>
  <c r="H35" i="12"/>
  <c r="I35" i="12"/>
  <c r="J35" i="12"/>
  <c r="K35" i="12"/>
  <c r="L35" i="12"/>
  <c r="M35" i="12"/>
  <c r="N35" i="12"/>
  <c r="O35" i="12"/>
  <c r="P35" i="12"/>
  <c r="Q35" i="12"/>
  <c r="R35" i="12"/>
  <c r="S35" i="12"/>
  <c r="C31" i="12"/>
  <c r="D31" i="12"/>
  <c r="E31" i="12"/>
  <c r="F31" i="12"/>
  <c r="G31" i="12"/>
  <c r="H31" i="12"/>
  <c r="I31" i="12"/>
  <c r="J31" i="12"/>
  <c r="K31" i="12"/>
  <c r="L31" i="12"/>
  <c r="M31" i="12"/>
  <c r="N31" i="12"/>
  <c r="O31" i="12"/>
  <c r="P31" i="12"/>
  <c r="Q31" i="12"/>
  <c r="R31" i="12"/>
  <c r="S31" i="12"/>
  <c r="C30" i="12"/>
  <c r="D30" i="12"/>
  <c r="E30" i="12"/>
  <c r="F30" i="12"/>
  <c r="G30" i="12"/>
  <c r="H30" i="12"/>
  <c r="I30" i="12"/>
  <c r="J30" i="12"/>
  <c r="K30" i="12"/>
  <c r="L30" i="12"/>
  <c r="M30" i="12"/>
  <c r="N30" i="12"/>
  <c r="O30" i="12"/>
  <c r="P30" i="12"/>
  <c r="Q30" i="12"/>
  <c r="R30" i="12"/>
  <c r="S30" i="12"/>
  <c r="C26" i="12"/>
  <c r="D26" i="12"/>
  <c r="E26" i="12"/>
  <c r="F26" i="12"/>
  <c r="G26" i="12"/>
  <c r="H26" i="12"/>
  <c r="I26" i="12"/>
  <c r="J26" i="12"/>
  <c r="K26" i="12"/>
  <c r="L26" i="12"/>
  <c r="M26" i="12"/>
  <c r="N26" i="12"/>
  <c r="O26" i="12"/>
  <c r="P26" i="12"/>
  <c r="Q26" i="12"/>
  <c r="R26" i="12"/>
  <c r="S26" i="12"/>
  <c r="C20" i="12"/>
  <c r="C18" i="12" s="1"/>
  <c r="D20" i="12"/>
  <c r="D18" i="12" s="1"/>
  <c r="E20" i="12"/>
  <c r="F20" i="12"/>
  <c r="F18" i="12" s="1"/>
  <c r="H18" i="12"/>
  <c r="J20" i="12"/>
  <c r="J18" i="12" s="1"/>
  <c r="K20" i="12"/>
  <c r="L20" i="12"/>
  <c r="L18" i="12" s="1"/>
  <c r="M20" i="12"/>
  <c r="N20" i="12"/>
  <c r="O20" i="12"/>
  <c r="P20" i="12"/>
  <c r="Q20" i="12"/>
  <c r="R20" i="12"/>
  <c r="R18" i="12" s="1"/>
  <c r="S20" i="12"/>
  <c r="K18" i="12"/>
  <c r="C13" i="12"/>
  <c r="D13" i="12"/>
  <c r="E13" i="12"/>
  <c r="F13" i="12"/>
  <c r="G13" i="12"/>
  <c r="H13" i="12"/>
  <c r="I13" i="12"/>
  <c r="J13" i="12"/>
  <c r="K13" i="12"/>
  <c r="L13" i="12"/>
  <c r="M13" i="12"/>
  <c r="N13" i="12"/>
  <c r="O13" i="12"/>
  <c r="Q13" i="12"/>
  <c r="R13" i="12"/>
  <c r="S13" i="12"/>
  <c r="C10" i="12"/>
  <c r="D10" i="12"/>
  <c r="E10" i="12"/>
  <c r="F10" i="12"/>
  <c r="G10" i="12"/>
  <c r="H10" i="12"/>
  <c r="I10" i="12"/>
  <c r="J10" i="12"/>
  <c r="K10" i="12"/>
  <c r="L10" i="12"/>
  <c r="M10" i="12"/>
  <c r="N10" i="12"/>
  <c r="O10" i="12"/>
  <c r="P10" i="12"/>
  <c r="Q10" i="12"/>
  <c r="R10" i="12"/>
  <c r="S10" i="12"/>
  <c r="C7" i="12"/>
  <c r="D7" i="12"/>
  <c r="E7" i="12"/>
  <c r="F7" i="12"/>
  <c r="G7" i="12"/>
  <c r="H7" i="12"/>
  <c r="I7" i="12"/>
  <c r="J7" i="12"/>
  <c r="K7" i="12"/>
  <c r="L7" i="12"/>
  <c r="M7" i="12"/>
  <c r="N7" i="12"/>
  <c r="O7" i="12"/>
  <c r="P7" i="12"/>
  <c r="P46" i="12" s="1"/>
  <c r="Q7" i="12"/>
  <c r="R7" i="12"/>
  <c r="R46" i="12" s="1"/>
  <c r="S7" i="12"/>
  <c r="B43" i="12"/>
  <c r="B36" i="12"/>
  <c r="B35" i="12"/>
  <c r="B31" i="12"/>
  <c r="B30" i="12"/>
  <c r="B26" i="12"/>
  <c r="B20" i="12"/>
  <c r="B18" i="12" s="1"/>
  <c r="B13" i="12"/>
  <c r="B10" i="12"/>
  <c r="B7" i="12"/>
  <c r="C43" i="11"/>
  <c r="D43" i="11"/>
  <c r="E43" i="11"/>
  <c r="F43" i="11"/>
  <c r="G43" i="11"/>
  <c r="H43" i="11"/>
  <c r="I43" i="11"/>
  <c r="K43" i="11"/>
  <c r="L43" i="11"/>
  <c r="M43" i="11"/>
  <c r="N43" i="11"/>
  <c r="O43" i="11"/>
  <c r="P43" i="11"/>
  <c r="Q43" i="11"/>
  <c r="R43" i="11"/>
  <c r="S43" i="11"/>
  <c r="T43" i="11"/>
  <c r="U43" i="11"/>
  <c r="V43" i="11"/>
  <c r="W43" i="11"/>
  <c r="C39" i="11"/>
  <c r="D39" i="11"/>
  <c r="E39" i="11"/>
  <c r="F39" i="11"/>
  <c r="G39" i="11"/>
  <c r="H39" i="11"/>
  <c r="I39" i="11"/>
  <c r="J39" i="11"/>
  <c r="K39" i="11"/>
  <c r="L39" i="11"/>
  <c r="M39" i="11"/>
  <c r="N39" i="11"/>
  <c r="O39" i="11"/>
  <c r="P39" i="11"/>
  <c r="Q39" i="11"/>
  <c r="R39" i="11"/>
  <c r="S39" i="11"/>
  <c r="T39" i="11"/>
  <c r="U39" i="11"/>
  <c r="V39" i="11"/>
  <c r="W39" i="11"/>
  <c r="B39" i="11"/>
  <c r="C35" i="11"/>
  <c r="D35" i="11"/>
  <c r="E35" i="11"/>
  <c r="F35" i="11"/>
  <c r="G35" i="11"/>
  <c r="H35" i="11"/>
  <c r="I35" i="11"/>
  <c r="J35" i="11"/>
  <c r="K35" i="11"/>
  <c r="L35" i="11"/>
  <c r="M35" i="11"/>
  <c r="N35" i="11"/>
  <c r="O35" i="11"/>
  <c r="P35" i="11"/>
  <c r="Q35" i="11"/>
  <c r="R35" i="11"/>
  <c r="S35" i="11"/>
  <c r="T35" i="11"/>
  <c r="U35" i="11"/>
  <c r="V35" i="11"/>
  <c r="W35" i="11"/>
  <c r="C31" i="11"/>
  <c r="D31" i="11"/>
  <c r="E31" i="11"/>
  <c r="F31" i="11"/>
  <c r="G31" i="11"/>
  <c r="H31" i="11"/>
  <c r="I31" i="11"/>
  <c r="J31" i="11"/>
  <c r="K31" i="11"/>
  <c r="L31" i="11"/>
  <c r="M31" i="11"/>
  <c r="N31" i="11"/>
  <c r="O31" i="11"/>
  <c r="P31" i="11"/>
  <c r="Q31" i="11"/>
  <c r="R31" i="11"/>
  <c r="S31" i="11"/>
  <c r="T31" i="11"/>
  <c r="U31" i="11"/>
  <c r="V31" i="11"/>
  <c r="W31" i="11"/>
  <c r="C36" i="11"/>
  <c r="D36" i="11"/>
  <c r="E36" i="11"/>
  <c r="F36" i="11"/>
  <c r="G36" i="11"/>
  <c r="H36" i="11"/>
  <c r="I36" i="11"/>
  <c r="J36" i="11"/>
  <c r="K36" i="11"/>
  <c r="L36" i="11"/>
  <c r="M36" i="11"/>
  <c r="N36" i="11"/>
  <c r="O36" i="11"/>
  <c r="P36" i="11"/>
  <c r="Q36" i="11"/>
  <c r="R36" i="11"/>
  <c r="S36" i="11"/>
  <c r="T36" i="11"/>
  <c r="U36" i="11"/>
  <c r="V36" i="11"/>
  <c r="W36" i="11"/>
  <c r="C30" i="11"/>
  <c r="D30" i="11"/>
  <c r="E30" i="11"/>
  <c r="F30" i="11"/>
  <c r="G30" i="11"/>
  <c r="H30" i="11"/>
  <c r="I30" i="11"/>
  <c r="J30" i="11"/>
  <c r="K30" i="11"/>
  <c r="L30" i="11"/>
  <c r="M30" i="11"/>
  <c r="N30" i="11"/>
  <c r="O30" i="11"/>
  <c r="P30" i="11"/>
  <c r="Q30" i="11"/>
  <c r="R30" i="11"/>
  <c r="S30" i="11"/>
  <c r="T30" i="11"/>
  <c r="U30" i="11"/>
  <c r="V30" i="11"/>
  <c r="W30" i="11"/>
  <c r="C26" i="11"/>
  <c r="D26" i="11"/>
  <c r="E26" i="11"/>
  <c r="F26" i="11"/>
  <c r="G26" i="11"/>
  <c r="H26" i="11"/>
  <c r="I26" i="11"/>
  <c r="J26" i="11"/>
  <c r="K26" i="11"/>
  <c r="L26" i="11"/>
  <c r="M26" i="11"/>
  <c r="N26" i="11"/>
  <c r="O26" i="11"/>
  <c r="P26" i="11"/>
  <c r="Q26" i="11"/>
  <c r="R26" i="11"/>
  <c r="S26" i="11"/>
  <c r="T26" i="11"/>
  <c r="U26" i="11"/>
  <c r="V26" i="11"/>
  <c r="W26" i="11"/>
  <c r="C20" i="11"/>
  <c r="D20" i="11"/>
  <c r="D18" i="11" s="1"/>
  <c r="E20" i="11"/>
  <c r="F20" i="11"/>
  <c r="F18" i="11" s="1"/>
  <c r="G20" i="11"/>
  <c r="H20" i="11"/>
  <c r="H18" i="11" s="1"/>
  <c r="I20" i="11"/>
  <c r="J20" i="11"/>
  <c r="J18" i="11" s="1"/>
  <c r="K20" i="11"/>
  <c r="L20" i="11"/>
  <c r="L18" i="11" s="1"/>
  <c r="M20" i="11"/>
  <c r="N20" i="11"/>
  <c r="N18" i="11" s="1"/>
  <c r="O20" i="11"/>
  <c r="P20" i="11"/>
  <c r="P18" i="11" s="1"/>
  <c r="Q20" i="11"/>
  <c r="R20" i="11"/>
  <c r="R18" i="11" s="1"/>
  <c r="S20" i="11"/>
  <c r="T20" i="11"/>
  <c r="T18" i="11" s="1"/>
  <c r="T46" i="11" s="1"/>
  <c r="U20" i="11"/>
  <c r="V20" i="11"/>
  <c r="V18" i="11" s="1"/>
  <c r="V46" i="11" s="1"/>
  <c r="W20" i="11"/>
  <c r="C18" i="11"/>
  <c r="G18" i="11"/>
  <c r="K18" i="11"/>
  <c r="O18" i="11"/>
  <c r="S18" i="11"/>
  <c r="S46" i="11" s="1"/>
  <c r="W18" i="11"/>
  <c r="W46" i="11" s="1"/>
  <c r="C13" i="11"/>
  <c r="C46" i="11" s="1"/>
  <c r="D13" i="11"/>
  <c r="D46" i="11" s="1"/>
  <c r="E13" i="11"/>
  <c r="F13" i="11"/>
  <c r="G13" i="11"/>
  <c r="H13" i="11"/>
  <c r="I13" i="11"/>
  <c r="J13" i="11"/>
  <c r="K13" i="11"/>
  <c r="K46" i="11" s="1"/>
  <c r="L13" i="11"/>
  <c r="L46" i="11" s="1"/>
  <c r="M13" i="11"/>
  <c r="N13" i="11"/>
  <c r="O13" i="11"/>
  <c r="O46" i="11" s="1"/>
  <c r="P13" i="11"/>
  <c r="P46" i="11" s="1"/>
  <c r="Q13" i="11"/>
  <c r="R13" i="11"/>
  <c r="R46" i="11" s="1"/>
  <c r="S13" i="11"/>
  <c r="T13" i="11"/>
  <c r="U13" i="11"/>
  <c r="V13" i="11"/>
  <c r="W13" i="11"/>
  <c r="B10" i="11"/>
  <c r="B43" i="11"/>
  <c r="B36" i="11"/>
  <c r="B35" i="11"/>
  <c r="B31" i="11"/>
  <c r="B30" i="11"/>
  <c r="B26" i="11"/>
  <c r="B20" i="11"/>
  <c r="B13" i="11"/>
  <c r="B7" i="11"/>
  <c r="C42" i="10"/>
  <c r="D42" i="10"/>
  <c r="E42" i="10"/>
  <c r="F42" i="10"/>
  <c r="G42" i="10"/>
  <c r="H42" i="10"/>
  <c r="I42" i="10"/>
  <c r="J42" i="10"/>
  <c r="K42" i="10"/>
  <c r="L42" i="10"/>
  <c r="M42" i="10"/>
  <c r="N42" i="10"/>
  <c r="O42" i="10"/>
  <c r="C38" i="10"/>
  <c r="D38" i="10"/>
  <c r="E38" i="10"/>
  <c r="F38" i="10"/>
  <c r="G38" i="10"/>
  <c r="H38" i="10"/>
  <c r="I38" i="10"/>
  <c r="J38" i="10"/>
  <c r="K38" i="10"/>
  <c r="L38" i="10"/>
  <c r="M38" i="10"/>
  <c r="N38" i="10"/>
  <c r="O38" i="10"/>
  <c r="B38" i="10"/>
  <c r="C35" i="10"/>
  <c r="D35" i="10"/>
  <c r="E35" i="10"/>
  <c r="F35" i="10"/>
  <c r="G35" i="10"/>
  <c r="H35" i="10"/>
  <c r="I35" i="10"/>
  <c r="J35" i="10"/>
  <c r="K35" i="10"/>
  <c r="L35" i="10"/>
  <c r="M35" i="10"/>
  <c r="N35" i="10"/>
  <c r="O35" i="10"/>
  <c r="C34" i="10"/>
  <c r="D34" i="10"/>
  <c r="E34" i="10"/>
  <c r="F34" i="10"/>
  <c r="G34" i="10"/>
  <c r="H34" i="10"/>
  <c r="I34" i="10"/>
  <c r="J34" i="10"/>
  <c r="K34" i="10"/>
  <c r="L34" i="10"/>
  <c r="M34" i="10"/>
  <c r="N34" i="10"/>
  <c r="O34" i="10"/>
  <c r="C30" i="10"/>
  <c r="D30" i="10"/>
  <c r="E30" i="10"/>
  <c r="F30" i="10"/>
  <c r="G30" i="10"/>
  <c r="H30" i="10"/>
  <c r="I30" i="10"/>
  <c r="J30" i="10"/>
  <c r="K30" i="10"/>
  <c r="L30" i="10"/>
  <c r="M30" i="10"/>
  <c r="N30" i="10"/>
  <c r="O30" i="10"/>
  <c r="C29" i="10"/>
  <c r="D29" i="10"/>
  <c r="E29" i="10"/>
  <c r="F29" i="10"/>
  <c r="G29" i="10"/>
  <c r="H29" i="10"/>
  <c r="I29" i="10"/>
  <c r="J29" i="10"/>
  <c r="K29" i="10"/>
  <c r="L29" i="10"/>
  <c r="M29" i="10"/>
  <c r="N29" i="10"/>
  <c r="O29" i="10"/>
  <c r="C25" i="10"/>
  <c r="D25" i="10"/>
  <c r="E25" i="10"/>
  <c r="F25" i="10"/>
  <c r="G25" i="10"/>
  <c r="H25" i="10"/>
  <c r="I25" i="10"/>
  <c r="J25" i="10"/>
  <c r="K25" i="10"/>
  <c r="L25" i="10"/>
  <c r="M25" i="10"/>
  <c r="N25" i="10"/>
  <c r="O25" i="10"/>
  <c r="B25" i="10"/>
  <c r="C19" i="10"/>
  <c r="D19" i="10"/>
  <c r="E19" i="10"/>
  <c r="F19" i="10"/>
  <c r="G19" i="10"/>
  <c r="H19" i="10"/>
  <c r="I19" i="10"/>
  <c r="J19" i="10"/>
  <c r="K19" i="10"/>
  <c r="L19" i="10"/>
  <c r="M19" i="10"/>
  <c r="N19" i="10"/>
  <c r="O19" i="10"/>
  <c r="E17" i="10"/>
  <c r="G17" i="10"/>
  <c r="H17" i="10"/>
  <c r="I17" i="10"/>
  <c r="J17" i="10"/>
  <c r="K17" i="10"/>
  <c r="L17" i="10"/>
  <c r="M17" i="10"/>
  <c r="N17" i="10"/>
  <c r="O17" i="10"/>
  <c r="C12" i="10"/>
  <c r="D12" i="10"/>
  <c r="E12" i="10"/>
  <c r="F12" i="10"/>
  <c r="G12" i="10"/>
  <c r="H12" i="10"/>
  <c r="I12" i="10"/>
  <c r="J12" i="10"/>
  <c r="K12" i="10"/>
  <c r="L12" i="10"/>
  <c r="M12" i="10"/>
  <c r="N12" i="10"/>
  <c r="O12" i="10"/>
  <c r="C9" i="10"/>
  <c r="D9" i="10"/>
  <c r="E9" i="10"/>
  <c r="F9" i="10"/>
  <c r="G9" i="10"/>
  <c r="H9" i="10"/>
  <c r="I9" i="10"/>
  <c r="J9" i="10"/>
  <c r="K9" i="10"/>
  <c r="L9" i="10"/>
  <c r="M9" i="10"/>
  <c r="N9" i="10"/>
  <c r="O9" i="10"/>
  <c r="C6" i="10"/>
  <c r="D6" i="10"/>
  <c r="E6" i="10"/>
  <c r="F6" i="10"/>
  <c r="G6" i="10"/>
  <c r="H6" i="10"/>
  <c r="I6" i="10"/>
  <c r="J6" i="10"/>
  <c r="K6" i="10"/>
  <c r="L6" i="10"/>
  <c r="M6" i="10"/>
  <c r="N6" i="10"/>
  <c r="O6" i="10"/>
  <c r="B42" i="10"/>
  <c r="B35" i="10"/>
  <c r="B34" i="10"/>
  <c r="B30" i="10"/>
  <c r="B29" i="10"/>
  <c r="B19" i="10"/>
  <c r="B17" i="10" s="1"/>
  <c r="B9" i="10"/>
  <c r="B6" i="10"/>
  <c r="C42" i="9"/>
  <c r="D42" i="9"/>
  <c r="E42" i="9"/>
  <c r="F42" i="9"/>
  <c r="G42" i="9"/>
  <c r="H42" i="9"/>
  <c r="I42" i="9"/>
  <c r="J42" i="9"/>
  <c r="K42" i="9"/>
  <c r="L42" i="9"/>
  <c r="M42" i="9"/>
  <c r="N42" i="9"/>
  <c r="C38" i="9"/>
  <c r="D38" i="9"/>
  <c r="E38" i="9"/>
  <c r="F38" i="9"/>
  <c r="G38" i="9"/>
  <c r="H38" i="9"/>
  <c r="I38" i="9"/>
  <c r="J38" i="9"/>
  <c r="K38" i="9"/>
  <c r="L38" i="9"/>
  <c r="M38" i="9"/>
  <c r="N38" i="9"/>
  <c r="B38" i="9"/>
  <c r="C35" i="9"/>
  <c r="D35" i="9"/>
  <c r="E35" i="9"/>
  <c r="F35" i="9"/>
  <c r="G35" i="9"/>
  <c r="H35" i="9"/>
  <c r="I35" i="9"/>
  <c r="J35" i="9"/>
  <c r="K35" i="9"/>
  <c r="L35" i="9"/>
  <c r="M35" i="9"/>
  <c r="N35" i="9"/>
  <c r="C30" i="9"/>
  <c r="D30" i="9"/>
  <c r="E30" i="9"/>
  <c r="F30" i="9"/>
  <c r="G30" i="9"/>
  <c r="H30" i="9"/>
  <c r="I30" i="9"/>
  <c r="J30" i="9"/>
  <c r="K30" i="9"/>
  <c r="L30" i="9"/>
  <c r="M30" i="9"/>
  <c r="N30" i="9"/>
  <c r="C29" i="9"/>
  <c r="D29" i="9"/>
  <c r="E29" i="9"/>
  <c r="F29" i="9"/>
  <c r="G29" i="9"/>
  <c r="H29" i="9"/>
  <c r="I29" i="9"/>
  <c r="J29" i="9"/>
  <c r="K29" i="9"/>
  <c r="L29" i="9"/>
  <c r="M29" i="9"/>
  <c r="N29" i="9"/>
  <c r="C25" i="9"/>
  <c r="D25" i="9"/>
  <c r="E25" i="9"/>
  <c r="F25" i="9"/>
  <c r="G25" i="9"/>
  <c r="H25" i="9"/>
  <c r="I25" i="9"/>
  <c r="J25" i="9"/>
  <c r="K25" i="9"/>
  <c r="L25" i="9"/>
  <c r="M25" i="9"/>
  <c r="N25" i="9"/>
  <c r="C19" i="9"/>
  <c r="D19" i="9"/>
  <c r="E19" i="9"/>
  <c r="F19" i="9"/>
  <c r="G19" i="9"/>
  <c r="H19" i="9"/>
  <c r="I19" i="9"/>
  <c r="J19" i="9"/>
  <c r="K19" i="9"/>
  <c r="L19" i="9"/>
  <c r="M19" i="9"/>
  <c r="N19" i="9"/>
  <c r="C17" i="9"/>
  <c r="D17" i="9"/>
  <c r="E17" i="9"/>
  <c r="F17" i="9"/>
  <c r="G17" i="9"/>
  <c r="H17" i="9"/>
  <c r="I17" i="9"/>
  <c r="J17" i="9"/>
  <c r="K17" i="9"/>
  <c r="L17" i="9"/>
  <c r="M17" i="9"/>
  <c r="N17" i="9"/>
  <c r="C12" i="9"/>
  <c r="D12" i="9"/>
  <c r="E12" i="9"/>
  <c r="F12" i="9"/>
  <c r="G12" i="9"/>
  <c r="H12" i="9"/>
  <c r="I12" i="9"/>
  <c r="J12" i="9"/>
  <c r="K12" i="9"/>
  <c r="L12" i="9"/>
  <c r="M12" i="9"/>
  <c r="N12" i="9"/>
  <c r="C9" i="9"/>
  <c r="D9" i="9"/>
  <c r="E9" i="9"/>
  <c r="F9" i="9"/>
  <c r="G9" i="9"/>
  <c r="H9" i="9"/>
  <c r="I9" i="9"/>
  <c r="J9" i="9"/>
  <c r="K9" i="9"/>
  <c r="L9" i="9"/>
  <c r="M9" i="9"/>
  <c r="N9" i="9"/>
  <c r="C6" i="9"/>
  <c r="D6" i="9"/>
  <c r="E6" i="9"/>
  <c r="F6" i="9"/>
  <c r="G6" i="9"/>
  <c r="H6" i="9"/>
  <c r="I6" i="9"/>
  <c r="J6" i="9"/>
  <c r="K6" i="9"/>
  <c r="L6" i="9"/>
  <c r="M6" i="9"/>
  <c r="N6" i="9"/>
  <c r="B6" i="9"/>
  <c r="B9" i="9"/>
  <c r="B12" i="9"/>
  <c r="B19" i="9"/>
  <c r="B25" i="9"/>
  <c r="B29" i="9"/>
  <c r="B30" i="9"/>
  <c r="B34" i="9"/>
  <c r="B35" i="9"/>
  <c r="B42" i="9"/>
  <c r="C44" i="8"/>
  <c r="D44" i="8"/>
  <c r="E44" i="8"/>
  <c r="F44" i="8"/>
  <c r="G44" i="8"/>
  <c r="H44" i="8"/>
  <c r="I44" i="8"/>
  <c r="J44" i="8"/>
  <c r="K44" i="8"/>
  <c r="L44" i="8"/>
  <c r="M44" i="8"/>
  <c r="N44" i="8"/>
  <c r="O44" i="8"/>
  <c r="P44" i="8"/>
  <c r="Q44" i="8"/>
  <c r="R44" i="8"/>
  <c r="S44" i="8"/>
  <c r="T44" i="8"/>
  <c r="U44" i="8"/>
  <c r="C40" i="8"/>
  <c r="D40" i="8"/>
  <c r="E40" i="8"/>
  <c r="F40" i="8"/>
  <c r="G40" i="8"/>
  <c r="H40" i="8"/>
  <c r="I40" i="8"/>
  <c r="J40" i="8"/>
  <c r="K40" i="8"/>
  <c r="L40" i="8"/>
  <c r="M40" i="8"/>
  <c r="N40" i="8"/>
  <c r="O40" i="8"/>
  <c r="P40" i="8"/>
  <c r="Q40" i="8"/>
  <c r="R40" i="8"/>
  <c r="S40" i="8"/>
  <c r="T40" i="8"/>
  <c r="U40" i="8"/>
  <c r="B40" i="8"/>
  <c r="C37" i="8"/>
  <c r="D37" i="8"/>
  <c r="E37" i="8"/>
  <c r="F37" i="8"/>
  <c r="G37" i="8"/>
  <c r="H37" i="8"/>
  <c r="I37" i="8"/>
  <c r="J37" i="8"/>
  <c r="K37" i="8"/>
  <c r="L37" i="8"/>
  <c r="M37" i="8"/>
  <c r="N37" i="8"/>
  <c r="O37" i="8"/>
  <c r="P37" i="8"/>
  <c r="Q37" i="8"/>
  <c r="R37" i="8"/>
  <c r="S37" i="8"/>
  <c r="T37" i="8"/>
  <c r="U37" i="8"/>
  <c r="C36" i="8"/>
  <c r="D36" i="8"/>
  <c r="E36" i="8"/>
  <c r="F36" i="8"/>
  <c r="G36" i="8"/>
  <c r="H36" i="8"/>
  <c r="I36" i="8"/>
  <c r="J36" i="8"/>
  <c r="K36" i="8"/>
  <c r="L36" i="8"/>
  <c r="M36" i="8"/>
  <c r="N36" i="8"/>
  <c r="O36" i="8"/>
  <c r="P36" i="8"/>
  <c r="Q36" i="8"/>
  <c r="R36" i="8"/>
  <c r="S36" i="8"/>
  <c r="T36" i="8"/>
  <c r="U36" i="8"/>
  <c r="C32" i="8"/>
  <c r="D32" i="8"/>
  <c r="E32" i="8"/>
  <c r="F32" i="8"/>
  <c r="G32" i="8"/>
  <c r="H32" i="8"/>
  <c r="I32" i="8"/>
  <c r="J32" i="8"/>
  <c r="K32" i="8"/>
  <c r="L32" i="8"/>
  <c r="M32" i="8"/>
  <c r="N32" i="8"/>
  <c r="O32" i="8"/>
  <c r="P32" i="8"/>
  <c r="Q32" i="8"/>
  <c r="R32" i="8"/>
  <c r="S32" i="8"/>
  <c r="T32" i="8"/>
  <c r="U32" i="8"/>
  <c r="C31" i="8"/>
  <c r="D31" i="8"/>
  <c r="E31" i="8"/>
  <c r="F31" i="8"/>
  <c r="G31" i="8"/>
  <c r="H31" i="8"/>
  <c r="I31" i="8"/>
  <c r="J31" i="8"/>
  <c r="K31" i="8"/>
  <c r="L31" i="8"/>
  <c r="M31" i="8"/>
  <c r="N31" i="8"/>
  <c r="O31" i="8"/>
  <c r="P31" i="8"/>
  <c r="Q31" i="8"/>
  <c r="R31" i="8"/>
  <c r="S31" i="8"/>
  <c r="T31" i="8"/>
  <c r="U31" i="8"/>
  <c r="C27" i="8"/>
  <c r="D27" i="8"/>
  <c r="E27" i="8"/>
  <c r="F27" i="8"/>
  <c r="G27" i="8"/>
  <c r="H27" i="8"/>
  <c r="I27" i="8"/>
  <c r="J27" i="8"/>
  <c r="K27" i="8"/>
  <c r="L27" i="8"/>
  <c r="M27" i="8"/>
  <c r="N27" i="8"/>
  <c r="O27" i="8"/>
  <c r="P27" i="8"/>
  <c r="Q27" i="8"/>
  <c r="R27" i="8"/>
  <c r="S27" i="8"/>
  <c r="T27" i="8"/>
  <c r="U27" i="8"/>
  <c r="C21" i="8"/>
  <c r="D21" i="8"/>
  <c r="E21" i="8"/>
  <c r="F21" i="8"/>
  <c r="F19" i="8" s="1"/>
  <c r="G21" i="8"/>
  <c r="H21" i="8"/>
  <c r="H19" i="8" s="1"/>
  <c r="I21" i="8"/>
  <c r="J21" i="8"/>
  <c r="J19" i="8" s="1"/>
  <c r="K21" i="8"/>
  <c r="L21" i="8"/>
  <c r="L19" i="8" s="1"/>
  <c r="M21" i="8"/>
  <c r="N21" i="8"/>
  <c r="N19" i="8" s="1"/>
  <c r="O21" i="8"/>
  <c r="P21" i="8"/>
  <c r="P19" i="8" s="1"/>
  <c r="Q21" i="8"/>
  <c r="R21" i="8"/>
  <c r="R19" i="8" s="1"/>
  <c r="S21" i="8"/>
  <c r="T21" i="8"/>
  <c r="T19" i="8" s="1"/>
  <c r="U21" i="8"/>
  <c r="C19" i="8"/>
  <c r="K19" i="8"/>
  <c r="S19" i="8"/>
  <c r="C14" i="8"/>
  <c r="D14" i="8"/>
  <c r="E14" i="8"/>
  <c r="F14" i="8"/>
  <c r="G14" i="8"/>
  <c r="H14" i="8"/>
  <c r="I14" i="8"/>
  <c r="J14" i="8"/>
  <c r="K14" i="8"/>
  <c r="L14" i="8"/>
  <c r="M14" i="8"/>
  <c r="N14" i="8"/>
  <c r="O14" i="8"/>
  <c r="P14" i="8"/>
  <c r="Q14" i="8"/>
  <c r="R14" i="8"/>
  <c r="S14" i="8"/>
  <c r="T14" i="8"/>
  <c r="U14" i="8"/>
  <c r="C11" i="8"/>
  <c r="D11" i="8"/>
  <c r="E11" i="8"/>
  <c r="F11" i="8"/>
  <c r="G11" i="8"/>
  <c r="H11" i="8"/>
  <c r="I11" i="8"/>
  <c r="J11" i="8"/>
  <c r="K11" i="8"/>
  <c r="L11" i="8"/>
  <c r="M11" i="8"/>
  <c r="N11" i="8"/>
  <c r="O11" i="8"/>
  <c r="P11" i="8"/>
  <c r="Q11" i="8"/>
  <c r="R11" i="8"/>
  <c r="S11" i="8"/>
  <c r="T11" i="8"/>
  <c r="U11" i="8"/>
  <c r="C8" i="8"/>
  <c r="D8" i="8"/>
  <c r="E8" i="8"/>
  <c r="F8" i="8"/>
  <c r="G8" i="8"/>
  <c r="H8" i="8"/>
  <c r="I8" i="8"/>
  <c r="J8" i="8"/>
  <c r="K8" i="8"/>
  <c r="L8" i="8"/>
  <c r="M8" i="8"/>
  <c r="N8" i="8"/>
  <c r="O8" i="8"/>
  <c r="P8" i="8"/>
  <c r="Q8" i="8"/>
  <c r="R8" i="8"/>
  <c r="S8" i="8"/>
  <c r="T8" i="8"/>
  <c r="U8" i="8"/>
  <c r="B44" i="8"/>
  <c r="B37" i="8"/>
  <c r="B36" i="8"/>
  <c r="B32" i="8"/>
  <c r="B31" i="8"/>
  <c r="B27" i="8"/>
  <c r="B21" i="8"/>
  <c r="B11" i="8"/>
  <c r="B8" i="8"/>
  <c r="C44" i="7"/>
  <c r="D44" i="7"/>
  <c r="E44" i="7"/>
  <c r="F44" i="7"/>
  <c r="G44" i="7"/>
  <c r="H44" i="7"/>
  <c r="B44" i="7"/>
  <c r="H40" i="7"/>
  <c r="G40" i="7"/>
  <c r="F40" i="7"/>
  <c r="E40" i="7"/>
  <c r="D40" i="7"/>
  <c r="C40" i="7"/>
  <c r="B40" i="7"/>
  <c r="H37" i="7"/>
  <c r="G37" i="7"/>
  <c r="F37" i="7"/>
  <c r="E37" i="7"/>
  <c r="D37" i="7"/>
  <c r="C37" i="7"/>
  <c r="B37" i="7"/>
  <c r="H36" i="7"/>
  <c r="G36" i="7"/>
  <c r="F36" i="7"/>
  <c r="E36" i="7"/>
  <c r="D36" i="7"/>
  <c r="C36" i="7"/>
  <c r="B36" i="7"/>
  <c r="H32" i="7"/>
  <c r="G32" i="7"/>
  <c r="F32" i="7"/>
  <c r="E32" i="7"/>
  <c r="D32" i="7"/>
  <c r="C32" i="7"/>
  <c r="B32" i="7"/>
  <c r="H31" i="7"/>
  <c r="G31" i="7"/>
  <c r="F31" i="7"/>
  <c r="E31" i="7"/>
  <c r="D31" i="7"/>
  <c r="C31" i="7"/>
  <c r="B31" i="7"/>
  <c r="H27" i="7"/>
  <c r="G27" i="7"/>
  <c r="F27" i="7"/>
  <c r="E27" i="7"/>
  <c r="D27" i="7"/>
  <c r="C27" i="7"/>
  <c r="B27" i="7"/>
  <c r="H21" i="7"/>
  <c r="H19" i="7" s="1"/>
  <c r="G21" i="7"/>
  <c r="F21" i="7"/>
  <c r="F19" i="7" s="1"/>
  <c r="E21" i="7"/>
  <c r="D21" i="7"/>
  <c r="D19" i="7" s="1"/>
  <c r="C21" i="7"/>
  <c r="B21" i="7"/>
  <c r="B19" i="7" s="1"/>
  <c r="H14" i="7"/>
  <c r="G14" i="7"/>
  <c r="F14" i="7"/>
  <c r="E14" i="7"/>
  <c r="D14" i="7"/>
  <c r="C14" i="7"/>
  <c r="B14" i="7"/>
  <c r="H11" i="7"/>
  <c r="G11" i="7"/>
  <c r="F11" i="7"/>
  <c r="E11" i="7"/>
  <c r="D11" i="7"/>
  <c r="C11" i="7"/>
  <c r="B11" i="7"/>
  <c r="H8" i="7"/>
  <c r="G8" i="7"/>
  <c r="F8" i="7"/>
  <c r="E8" i="7"/>
  <c r="D8" i="7"/>
  <c r="C8" i="7"/>
  <c r="B8" i="7"/>
  <c r="C45" i="6"/>
  <c r="F45" i="6"/>
  <c r="G45" i="6"/>
  <c r="H45" i="6"/>
  <c r="I45" i="6"/>
  <c r="J45" i="6"/>
  <c r="K45" i="6"/>
  <c r="L45" i="6"/>
  <c r="M45" i="6"/>
  <c r="N45" i="6"/>
  <c r="O45" i="6"/>
  <c r="P45" i="6"/>
  <c r="Q45" i="6"/>
  <c r="R45" i="6"/>
  <c r="C41" i="6"/>
  <c r="D41" i="6"/>
  <c r="E41" i="6"/>
  <c r="F41" i="6"/>
  <c r="G41" i="6"/>
  <c r="H41" i="6"/>
  <c r="I41" i="6"/>
  <c r="J41" i="6"/>
  <c r="K41" i="6"/>
  <c r="L41" i="6"/>
  <c r="M41" i="6"/>
  <c r="N41" i="6"/>
  <c r="O41" i="6"/>
  <c r="P41" i="6"/>
  <c r="Q41" i="6"/>
  <c r="R41" i="6"/>
  <c r="B41" i="6"/>
  <c r="C38" i="6"/>
  <c r="D38" i="6"/>
  <c r="E38" i="6"/>
  <c r="F38" i="6"/>
  <c r="G38" i="6"/>
  <c r="H38" i="6"/>
  <c r="I38" i="6"/>
  <c r="J38" i="6"/>
  <c r="K38" i="6"/>
  <c r="L38" i="6"/>
  <c r="M38" i="6"/>
  <c r="N38" i="6"/>
  <c r="O38" i="6"/>
  <c r="P38" i="6"/>
  <c r="Q38" i="6"/>
  <c r="R38" i="6"/>
  <c r="C37" i="6"/>
  <c r="D37" i="6"/>
  <c r="E37" i="6"/>
  <c r="F37" i="6"/>
  <c r="G37" i="6"/>
  <c r="H37" i="6"/>
  <c r="I37" i="6"/>
  <c r="J37" i="6"/>
  <c r="K37" i="6"/>
  <c r="L37" i="6"/>
  <c r="M37" i="6"/>
  <c r="N37" i="6"/>
  <c r="O37" i="6"/>
  <c r="P37" i="6"/>
  <c r="Q37" i="6"/>
  <c r="R37" i="6"/>
  <c r="C33" i="6"/>
  <c r="D33" i="6"/>
  <c r="E33" i="6"/>
  <c r="F33" i="6"/>
  <c r="G33" i="6"/>
  <c r="H33" i="6"/>
  <c r="I33" i="6"/>
  <c r="J33" i="6"/>
  <c r="K33" i="6"/>
  <c r="L33" i="6"/>
  <c r="M33" i="6"/>
  <c r="N33" i="6"/>
  <c r="O33" i="6"/>
  <c r="P33" i="6"/>
  <c r="Q33" i="6"/>
  <c r="R33" i="6"/>
  <c r="C32" i="6"/>
  <c r="D32" i="6"/>
  <c r="E32" i="6"/>
  <c r="F32" i="6"/>
  <c r="G32" i="6"/>
  <c r="H32" i="6"/>
  <c r="I32" i="6"/>
  <c r="J32" i="6"/>
  <c r="K32" i="6"/>
  <c r="L32" i="6"/>
  <c r="M32" i="6"/>
  <c r="N32" i="6"/>
  <c r="O32" i="6"/>
  <c r="P32" i="6"/>
  <c r="Q32" i="6"/>
  <c r="R32" i="6"/>
  <c r="C28" i="6"/>
  <c r="D28" i="6"/>
  <c r="E28" i="6"/>
  <c r="F28" i="6"/>
  <c r="G28" i="6"/>
  <c r="H28" i="6"/>
  <c r="I28" i="6"/>
  <c r="J28" i="6"/>
  <c r="K28" i="6"/>
  <c r="L28" i="6"/>
  <c r="M28" i="6"/>
  <c r="N28" i="6"/>
  <c r="O28" i="6"/>
  <c r="P28" i="6"/>
  <c r="Q28" i="6"/>
  <c r="R28" i="6"/>
  <c r="C22" i="6"/>
  <c r="D22" i="6"/>
  <c r="E22" i="6"/>
  <c r="F22" i="6"/>
  <c r="G22" i="6"/>
  <c r="H22" i="6"/>
  <c r="I22" i="6"/>
  <c r="J22" i="6"/>
  <c r="K22" i="6"/>
  <c r="L22" i="6"/>
  <c r="M22" i="6"/>
  <c r="N22" i="6"/>
  <c r="O22" i="6"/>
  <c r="P22" i="6"/>
  <c r="Q22" i="6"/>
  <c r="R22" i="6"/>
  <c r="C15" i="6"/>
  <c r="D15" i="6"/>
  <c r="E15" i="6"/>
  <c r="F15" i="6"/>
  <c r="G15" i="6"/>
  <c r="H15" i="6"/>
  <c r="I15" i="6"/>
  <c r="J15" i="6"/>
  <c r="K15" i="6"/>
  <c r="L15" i="6"/>
  <c r="M15" i="6"/>
  <c r="N15" i="6"/>
  <c r="O15" i="6"/>
  <c r="P15" i="6"/>
  <c r="Q15" i="6"/>
  <c r="R15" i="6"/>
  <c r="C12" i="6"/>
  <c r="D12" i="6"/>
  <c r="E12" i="6"/>
  <c r="F12" i="6"/>
  <c r="G12" i="6"/>
  <c r="H12" i="6"/>
  <c r="I12" i="6"/>
  <c r="J12" i="6"/>
  <c r="K12" i="6"/>
  <c r="L12" i="6"/>
  <c r="M12" i="6"/>
  <c r="N12" i="6"/>
  <c r="O12" i="6"/>
  <c r="P12" i="6"/>
  <c r="Q12" i="6"/>
  <c r="R12" i="6"/>
  <c r="C9" i="6"/>
  <c r="D9" i="6"/>
  <c r="E9" i="6"/>
  <c r="F9" i="6"/>
  <c r="G9" i="6"/>
  <c r="H9" i="6"/>
  <c r="I9" i="6"/>
  <c r="J9" i="6"/>
  <c r="K9" i="6"/>
  <c r="L9" i="6"/>
  <c r="M9" i="6"/>
  <c r="N9" i="6"/>
  <c r="O9" i="6"/>
  <c r="P9" i="6"/>
  <c r="Q9" i="6"/>
  <c r="R9" i="6"/>
  <c r="B9" i="6"/>
  <c r="B45" i="6"/>
  <c r="B38" i="6"/>
  <c r="B37" i="6"/>
  <c r="B33" i="6"/>
  <c r="B32" i="6"/>
  <c r="B28" i="6"/>
  <c r="B22" i="6"/>
  <c r="B15" i="6"/>
  <c r="B12" i="6"/>
  <c r="I43" i="5"/>
  <c r="H43" i="5"/>
  <c r="G43" i="5"/>
  <c r="F43" i="5"/>
  <c r="E43" i="5"/>
  <c r="D43" i="5"/>
  <c r="C43" i="5"/>
  <c r="B43" i="5"/>
  <c r="I36" i="5"/>
  <c r="H36" i="5"/>
  <c r="G36" i="5"/>
  <c r="F36" i="5"/>
  <c r="E36" i="5"/>
  <c r="D36" i="5"/>
  <c r="C36" i="5"/>
  <c r="B36" i="5"/>
  <c r="I35" i="5"/>
  <c r="H35" i="5"/>
  <c r="G35" i="5"/>
  <c r="F35" i="5"/>
  <c r="E35" i="5"/>
  <c r="D35" i="5"/>
  <c r="C35" i="5"/>
  <c r="B35" i="5"/>
  <c r="I31" i="5"/>
  <c r="H31" i="5"/>
  <c r="G31" i="5"/>
  <c r="F31" i="5"/>
  <c r="E31" i="5"/>
  <c r="D31" i="5"/>
  <c r="C31" i="5"/>
  <c r="B31" i="5"/>
  <c r="I30" i="5"/>
  <c r="H30" i="5"/>
  <c r="G30" i="5"/>
  <c r="F30" i="5"/>
  <c r="E30" i="5"/>
  <c r="D30" i="5"/>
  <c r="C30" i="5"/>
  <c r="B30" i="5"/>
  <c r="I26" i="5"/>
  <c r="H26" i="5"/>
  <c r="G26" i="5"/>
  <c r="F26" i="5"/>
  <c r="E26" i="5"/>
  <c r="D26" i="5"/>
  <c r="C26" i="5"/>
  <c r="B26" i="5"/>
  <c r="I20" i="5"/>
  <c r="I18" i="5" s="1"/>
  <c r="H20" i="5"/>
  <c r="H18" i="5" s="1"/>
  <c r="G20" i="5"/>
  <c r="G18" i="5" s="1"/>
  <c r="F20" i="5"/>
  <c r="E20" i="5"/>
  <c r="E18" i="5" s="1"/>
  <c r="D20" i="5"/>
  <c r="D18" i="5" s="1"/>
  <c r="C20" i="5"/>
  <c r="C18" i="5" s="1"/>
  <c r="B20" i="5"/>
  <c r="B18" i="5" s="1"/>
  <c r="F18" i="5"/>
  <c r="I13" i="5"/>
  <c r="H13" i="5"/>
  <c r="G13" i="5"/>
  <c r="F13" i="5"/>
  <c r="E13" i="5"/>
  <c r="D13" i="5"/>
  <c r="C13" i="5"/>
  <c r="I10" i="5"/>
  <c r="H10" i="5"/>
  <c r="G10" i="5"/>
  <c r="F10" i="5"/>
  <c r="E10" i="5"/>
  <c r="D10" i="5"/>
  <c r="C10" i="5"/>
  <c r="B10" i="5"/>
  <c r="I7" i="5"/>
  <c r="H7" i="5"/>
  <c r="G7" i="5"/>
  <c r="F7" i="5"/>
  <c r="F46" i="5" s="1"/>
  <c r="E7" i="5"/>
  <c r="D7" i="5"/>
  <c r="C7" i="5"/>
  <c r="B7" i="5"/>
  <c r="C44" i="4"/>
  <c r="D44" i="4"/>
  <c r="E44" i="4"/>
  <c r="F44" i="4"/>
  <c r="G44" i="4"/>
  <c r="H44" i="4"/>
  <c r="I44" i="4"/>
  <c r="J44" i="4"/>
  <c r="K44" i="4"/>
  <c r="L44" i="4"/>
  <c r="M44" i="4"/>
  <c r="N44" i="4"/>
  <c r="O44" i="4"/>
  <c r="B44" i="4"/>
  <c r="C39" i="4"/>
  <c r="D39" i="4"/>
  <c r="E39" i="4"/>
  <c r="F39" i="4"/>
  <c r="G39" i="4"/>
  <c r="H39" i="4"/>
  <c r="I39" i="4"/>
  <c r="J39" i="4"/>
  <c r="K39" i="4"/>
  <c r="L39" i="4"/>
  <c r="M39" i="4"/>
  <c r="N39" i="4"/>
  <c r="O39" i="4"/>
  <c r="B39" i="4"/>
  <c r="C36" i="4"/>
  <c r="D36" i="4"/>
  <c r="E36" i="4"/>
  <c r="F36" i="4"/>
  <c r="G36" i="4"/>
  <c r="H36" i="4"/>
  <c r="I36" i="4"/>
  <c r="J36" i="4"/>
  <c r="K36" i="4"/>
  <c r="L36" i="4"/>
  <c r="M36" i="4"/>
  <c r="N36" i="4"/>
  <c r="O36" i="4"/>
  <c r="B36" i="4"/>
  <c r="C35" i="4"/>
  <c r="D35" i="4"/>
  <c r="E35" i="4"/>
  <c r="F35" i="4"/>
  <c r="G35" i="4"/>
  <c r="H35" i="4"/>
  <c r="I35" i="4"/>
  <c r="J35" i="4"/>
  <c r="K35" i="4"/>
  <c r="L35" i="4"/>
  <c r="M35" i="4"/>
  <c r="N35" i="4"/>
  <c r="O35" i="4"/>
  <c r="B35" i="4"/>
  <c r="C31" i="4"/>
  <c r="D31" i="4"/>
  <c r="E31" i="4"/>
  <c r="F31" i="4"/>
  <c r="G31" i="4"/>
  <c r="H31" i="4"/>
  <c r="I31" i="4"/>
  <c r="J31" i="4"/>
  <c r="K31" i="4"/>
  <c r="L31" i="4"/>
  <c r="M31" i="4"/>
  <c r="N31" i="4"/>
  <c r="O31" i="4"/>
  <c r="B31" i="4"/>
  <c r="C30" i="4"/>
  <c r="D30" i="4"/>
  <c r="E30" i="4"/>
  <c r="F30" i="4"/>
  <c r="G30" i="4"/>
  <c r="H30" i="4"/>
  <c r="I30" i="4"/>
  <c r="J30" i="4"/>
  <c r="K30" i="4"/>
  <c r="L30" i="4"/>
  <c r="M30" i="4"/>
  <c r="N30" i="4"/>
  <c r="O30" i="4"/>
  <c r="B30" i="4"/>
  <c r="C26" i="4"/>
  <c r="D26" i="4"/>
  <c r="E26" i="4"/>
  <c r="F26" i="4"/>
  <c r="G26" i="4"/>
  <c r="H26" i="4"/>
  <c r="I26" i="4"/>
  <c r="J26" i="4"/>
  <c r="K26" i="4"/>
  <c r="L26" i="4"/>
  <c r="M26" i="4"/>
  <c r="N26" i="4"/>
  <c r="O26" i="4"/>
  <c r="B26" i="4"/>
  <c r="C20" i="4"/>
  <c r="D20" i="4"/>
  <c r="E20" i="4"/>
  <c r="F20" i="4"/>
  <c r="G20" i="4"/>
  <c r="H20" i="4"/>
  <c r="I20" i="4"/>
  <c r="J20" i="4"/>
  <c r="K20" i="4"/>
  <c r="L20" i="4"/>
  <c r="L18" i="4" s="1"/>
  <c r="M20" i="4"/>
  <c r="N20" i="4"/>
  <c r="O20" i="4"/>
  <c r="O18" i="4" s="1"/>
  <c r="B20" i="4"/>
  <c r="C18" i="4"/>
  <c r="D18" i="4"/>
  <c r="E18" i="4"/>
  <c r="F18" i="4"/>
  <c r="G18" i="4"/>
  <c r="H18" i="4"/>
  <c r="I18" i="4"/>
  <c r="J18" i="4"/>
  <c r="K18" i="4"/>
  <c r="M18" i="4"/>
  <c r="N18" i="4"/>
  <c r="B18" i="4"/>
  <c r="C13" i="4"/>
  <c r="D13" i="4"/>
  <c r="E13" i="4"/>
  <c r="F13" i="4"/>
  <c r="G13" i="4"/>
  <c r="H13" i="4"/>
  <c r="I13" i="4"/>
  <c r="J13" i="4"/>
  <c r="K13" i="4"/>
  <c r="L13" i="4"/>
  <c r="M13" i="4"/>
  <c r="N13" i="4"/>
  <c r="O13" i="4"/>
  <c r="B13" i="4"/>
  <c r="C10" i="4"/>
  <c r="D10" i="4"/>
  <c r="E10" i="4"/>
  <c r="F10" i="4"/>
  <c r="G10" i="4"/>
  <c r="H10" i="4"/>
  <c r="I10" i="4"/>
  <c r="J10" i="4"/>
  <c r="K10" i="4"/>
  <c r="L10" i="4"/>
  <c r="M10" i="4"/>
  <c r="N10" i="4"/>
  <c r="B10" i="4"/>
  <c r="C7" i="4"/>
  <c r="D7" i="4"/>
  <c r="E7" i="4"/>
  <c r="F7" i="4"/>
  <c r="G7" i="4"/>
  <c r="H7" i="4"/>
  <c r="I7" i="4"/>
  <c r="J7" i="4"/>
  <c r="K7" i="4"/>
  <c r="L7" i="4"/>
  <c r="M7" i="4"/>
  <c r="N7" i="4"/>
  <c r="O7" i="4"/>
  <c r="B7" i="4"/>
  <c r="H46" i="11" l="1"/>
  <c r="G46" i="11"/>
  <c r="F46" i="11"/>
  <c r="Q46" i="11"/>
  <c r="J46" i="11"/>
  <c r="N46" i="11"/>
  <c r="B47" i="13"/>
  <c r="O46" i="12"/>
  <c r="N46" i="12"/>
  <c r="Q46" i="12"/>
  <c r="H46" i="5"/>
  <c r="J46" i="12"/>
  <c r="L46" i="12"/>
  <c r="H46" i="12"/>
  <c r="D46" i="12"/>
  <c r="F46" i="12"/>
  <c r="C46" i="12"/>
  <c r="E46" i="5"/>
  <c r="K46" i="12"/>
  <c r="S18" i="12"/>
  <c r="S46" i="12" s="1"/>
  <c r="M18" i="12"/>
  <c r="M46" i="12" s="1"/>
  <c r="I18" i="12"/>
  <c r="I46" i="12" s="1"/>
  <c r="G18" i="12"/>
  <c r="G46" i="12" s="1"/>
  <c r="E18" i="12"/>
  <c r="U18" i="11"/>
  <c r="U46" i="11" s="1"/>
  <c r="Q18" i="11"/>
  <c r="M18" i="11"/>
  <c r="M46" i="11" s="1"/>
  <c r="I18" i="11"/>
  <c r="I46" i="11" s="1"/>
  <c r="E18" i="11"/>
  <c r="E46" i="11" s="1"/>
  <c r="U19" i="8"/>
  <c r="Q19" i="8"/>
  <c r="O19" i="8"/>
  <c r="M19" i="8"/>
  <c r="I19" i="8"/>
  <c r="G19" i="8"/>
  <c r="E19" i="8"/>
  <c r="F17" i="10"/>
  <c r="D17" i="10"/>
  <c r="D45" i="10" s="1"/>
  <c r="F45" i="10"/>
  <c r="C17" i="10"/>
  <c r="C45" i="10" s="1"/>
  <c r="I46" i="5"/>
  <c r="G46" i="5"/>
  <c r="I47" i="13"/>
  <c r="E47" i="13"/>
  <c r="G47" i="13"/>
  <c r="C47" i="13"/>
  <c r="H47" i="13"/>
  <c r="F47" i="13"/>
  <c r="D47" i="13"/>
  <c r="E46" i="12"/>
  <c r="N45" i="10"/>
  <c r="L45" i="10"/>
  <c r="J45" i="10"/>
  <c r="H45" i="10"/>
  <c r="O45" i="10"/>
  <c r="M45" i="10"/>
  <c r="K45" i="10"/>
  <c r="I45" i="10"/>
  <c r="G45" i="10"/>
  <c r="E45" i="10"/>
  <c r="N45" i="9"/>
  <c r="L45" i="9"/>
  <c r="J45" i="9"/>
  <c r="H45" i="9"/>
  <c r="F45" i="9"/>
  <c r="D45" i="9"/>
  <c r="M45" i="9"/>
  <c r="K45" i="9"/>
  <c r="I45" i="9"/>
  <c r="G45" i="9"/>
  <c r="E45" i="9"/>
  <c r="C45" i="9"/>
  <c r="S47" i="8"/>
  <c r="K47" i="8"/>
  <c r="C47" i="8"/>
  <c r="T47" i="8"/>
  <c r="R47" i="8"/>
  <c r="P47" i="8"/>
  <c r="N47" i="8"/>
  <c r="L47" i="8"/>
  <c r="J47" i="8"/>
  <c r="H47" i="8"/>
  <c r="F47" i="8"/>
  <c r="U47" i="8"/>
  <c r="Q47" i="8"/>
  <c r="M47" i="8"/>
  <c r="I47" i="8"/>
  <c r="E47" i="8"/>
  <c r="O47" i="8"/>
  <c r="G47" i="8"/>
  <c r="D48" i="7"/>
  <c r="F48" i="7"/>
  <c r="H48" i="7"/>
  <c r="Q48" i="6"/>
  <c r="O48" i="6"/>
  <c r="M48" i="6"/>
  <c r="K48" i="6"/>
  <c r="I48" i="6"/>
  <c r="G48" i="6"/>
  <c r="E48" i="6"/>
  <c r="C48" i="6"/>
  <c r="R48" i="6"/>
  <c r="P48" i="6"/>
  <c r="N48" i="6"/>
  <c r="L48" i="6"/>
  <c r="J48" i="6"/>
  <c r="H48" i="6"/>
  <c r="F48" i="6"/>
  <c r="D48" i="6"/>
  <c r="B47" i="4"/>
  <c r="L47" i="4"/>
  <c r="J47" i="4"/>
  <c r="H47" i="4"/>
  <c r="F47" i="4"/>
  <c r="D47" i="4"/>
  <c r="O47" i="4"/>
  <c r="M47" i="4"/>
  <c r="K47" i="4"/>
  <c r="I47" i="4"/>
  <c r="G47" i="4"/>
  <c r="E47" i="4"/>
  <c r="C47" i="4"/>
  <c r="B18" i="11"/>
  <c r="B19" i="8"/>
  <c r="B20" i="6"/>
  <c r="B48" i="6" s="1"/>
  <c r="D46" i="5"/>
  <c r="C46" i="5"/>
  <c r="B46" i="12"/>
  <c r="B46" i="11"/>
  <c r="B17" i="9"/>
  <c r="B45" i="9" s="1"/>
  <c r="D19" i="8"/>
  <c r="D47" i="8" s="1"/>
  <c r="B48" i="7"/>
  <c r="C19" i="7"/>
  <c r="C48" i="7" s="1"/>
  <c r="E19" i="7"/>
  <c r="E48" i="7" s="1"/>
  <c r="G19" i="7"/>
  <c r="G48" i="7" s="1"/>
  <c r="C20" i="3"/>
  <c r="D20" i="3"/>
  <c r="E20" i="3"/>
  <c r="F20" i="3"/>
  <c r="G20" i="3"/>
  <c r="H20" i="3"/>
  <c r="I20" i="3"/>
  <c r="J20" i="3"/>
  <c r="K20" i="3"/>
  <c r="L20" i="3"/>
  <c r="M20" i="3"/>
  <c r="B20" i="3"/>
  <c r="C20" i="2"/>
  <c r="D20" i="2"/>
  <c r="E20" i="2"/>
  <c r="F20" i="2"/>
  <c r="G20" i="2"/>
  <c r="H20" i="2"/>
  <c r="I20" i="2"/>
  <c r="J20" i="2"/>
  <c r="K20" i="2"/>
  <c r="L20" i="2"/>
  <c r="M20" i="2"/>
  <c r="B20" i="2"/>
  <c r="M43" i="3"/>
  <c r="L43" i="3"/>
  <c r="K43" i="3"/>
  <c r="J43" i="3"/>
  <c r="I43" i="3"/>
  <c r="H43" i="3"/>
  <c r="G43" i="3"/>
  <c r="F43" i="3"/>
  <c r="E43" i="3"/>
  <c r="D43" i="3"/>
  <c r="C43" i="3"/>
  <c r="B43" i="3"/>
  <c r="M39" i="3"/>
  <c r="L39" i="3"/>
  <c r="K39" i="3"/>
  <c r="J39" i="3"/>
  <c r="I39" i="3"/>
  <c r="H39" i="3"/>
  <c r="G39" i="3"/>
  <c r="F39" i="3"/>
  <c r="E39" i="3"/>
  <c r="D39" i="3"/>
  <c r="C39" i="3"/>
  <c r="B39" i="3"/>
  <c r="M36" i="3"/>
  <c r="L36" i="3"/>
  <c r="K36" i="3"/>
  <c r="J36" i="3"/>
  <c r="I36" i="3"/>
  <c r="H36" i="3"/>
  <c r="G36" i="3"/>
  <c r="F36" i="3"/>
  <c r="E36" i="3"/>
  <c r="D36" i="3"/>
  <c r="C36" i="3"/>
  <c r="B36" i="3"/>
  <c r="M35" i="3"/>
  <c r="L35" i="3"/>
  <c r="K35" i="3"/>
  <c r="J35" i="3"/>
  <c r="I35" i="3"/>
  <c r="H35" i="3"/>
  <c r="G35" i="3"/>
  <c r="F35" i="3"/>
  <c r="E35" i="3"/>
  <c r="D35" i="3"/>
  <c r="C35" i="3"/>
  <c r="B35" i="3"/>
  <c r="J31" i="3"/>
  <c r="I31" i="3"/>
  <c r="H31" i="3"/>
  <c r="G31" i="3"/>
  <c r="F31" i="3"/>
  <c r="E31" i="3"/>
  <c r="D31" i="3"/>
  <c r="C31" i="3"/>
  <c r="B31" i="3"/>
  <c r="M30" i="3"/>
  <c r="L30" i="3"/>
  <c r="K30" i="3"/>
  <c r="J30" i="3"/>
  <c r="I30" i="3"/>
  <c r="H30" i="3"/>
  <c r="G30" i="3"/>
  <c r="F30" i="3"/>
  <c r="E30" i="3"/>
  <c r="D30" i="3"/>
  <c r="C30" i="3"/>
  <c r="B30" i="3"/>
  <c r="M26" i="3"/>
  <c r="M18" i="3" s="1"/>
  <c r="L26" i="3"/>
  <c r="L18" i="3" s="1"/>
  <c r="K26" i="3"/>
  <c r="K18" i="3" s="1"/>
  <c r="J26" i="3"/>
  <c r="I26" i="3"/>
  <c r="H26" i="3"/>
  <c r="G26" i="3"/>
  <c r="F26" i="3"/>
  <c r="E26" i="3"/>
  <c r="D26" i="3"/>
  <c r="C26" i="3"/>
  <c r="B26" i="3"/>
  <c r="M13" i="3"/>
  <c r="L13" i="3"/>
  <c r="K13" i="3"/>
  <c r="J13" i="3"/>
  <c r="I13" i="3"/>
  <c r="H13" i="3"/>
  <c r="G13" i="3"/>
  <c r="F13" i="3"/>
  <c r="E13" i="3"/>
  <c r="D13" i="3"/>
  <c r="C13" i="3"/>
  <c r="B13" i="3"/>
  <c r="M10" i="3"/>
  <c r="L10" i="3"/>
  <c r="K10" i="3"/>
  <c r="J10" i="3"/>
  <c r="I10" i="3"/>
  <c r="H10" i="3"/>
  <c r="G10" i="3"/>
  <c r="F10" i="3"/>
  <c r="E10" i="3"/>
  <c r="D10" i="3"/>
  <c r="C10" i="3"/>
  <c r="B10" i="3"/>
  <c r="M7" i="3"/>
  <c r="L7" i="3"/>
  <c r="K7" i="3"/>
  <c r="J7" i="3"/>
  <c r="I7" i="3"/>
  <c r="H7" i="3"/>
  <c r="G7" i="3"/>
  <c r="F7" i="3"/>
  <c r="E7" i="3"/>
  <c r="D7" i="3"/>
  <c r="C7" i="3"/>
  <c r="B7" i="3"/>
  <c r="N46" i="2"/>
  <c r="O46" i="2"/>
  <c r="P46" i="2"/>
  <c r="Q46" i="2"/>
  <c r="R46" i="2"/>
  <c r="S46" i="2"/>
  <c r="T46" i="2"/>
  <c r="U46" i="2"/>
  <c r="C43" i="2"/>
  <c r="D43" i="2"/>
  <c r="E43" i="2"/>
  <c r="F43" i="2"/>
  <c r="G43" i="2"/>
  <c r="H43" i="2"/>
  <c r="I43" i="2"/>
  <c r="J43" i="2"/>
  <c r="K43" i="2"/>
  <c r="L43" i="2"/>
  <c r="M43" i="2"/>
  <c r="C39" i="2"/>
  <c r="D39" i="2"/>
  <c r="E39" i="2"/>
  <c r="F39" i="2"/>
  <c r="G39" i="2"/>
  <c r="H39" i="2"/>
  <c r="I39" i="2"/>
  <c r="J39" i="2"/>
  <c r="K39" i="2"/>
  <c r="L39" i="2"/>
  <c r="M39" i="2"/>
  <c r="B39" i="2"/>
  <c r="N36" i="2"/>
  <c r="O36" i="2"/>
  <c r="P36" i="2"/>
  <c r="Q36" i="2"/>
  <c r="R36" i="2"/>
  <c r="S36" i="2"/>
  <c r="T36" i="2"/>
  <c r="U36" i="2"/>
  <c r="C35" i="2"/>
  <c r="D35" i="2"/>
  <c r="E35" i="2"/>
  <c r="F35" i="2"/>
  <c r="G35" i="2"/>
  <c r="H35" i="2"/>
  <c r="I35" i="2"/>
  <c r="J35" i="2"/>
  <c r="K35" i="2"/>
  <c r="L35" i="2"/>
  <c r="M35" i="2"/>
  <c r="N35" i="2"/>
  <c r="O35" i="2"/>
  <c r="P35" i="2"/>
  <c r="Q35" i="2"/>
  <c r="R35" i="2"/>
  <c r="S35" i="2"/>
  <c r="T35" i="2"/>
  <c r="U35" i="2"/>
  <c r="C30" i="2"/>
  <c r="D30" i="2"/>
  <c r="E30" i="2"/>
  <c r="F30" i="2"/>
  <c r="G30" i="2"/>
  <c r="H30" i="2"/>
  <c r="I30" i="2"/>
  <c r="J30" i="2"/>
  <c r="K30" i="2"/>
  <c r="L30" i="2"/>
  <c r="M30" i="2"/>
  <c r="C26" i="2"/>
  <c r="D26" i="2"/>
  <c r="E26" i="2"/>
  <c r="F26" i="2"/>
  <c r="G26" i="2"/>
  <c r="H26" i="2"/>
  <c r="I26" i="2"/>
  <c r="J26" i="2"/>
  <c r="K26" i="2"/>
  <c r="K18" i="2" s="1"/>
  <c r="L26" i="2"/>
  <c r="L18" i="2" s="1"/>
  <c r="M26" i="2"/>
  <c r="M18" i="2" s="1"/>
  <c r="N26" i="2"/>
  <c r="O26" i="2"/>
  <c r="P26" i="2"/>
  <c r="Q26" i="2"/>
  <c r="R26" i="2"/>
  <c r="S26" i="2"/>
  <c r="T26" i="2"/>
  <c r="U26" i="2"/>
  <c r="B26" i="2"/>
  <c r="C13" i="2"/>
  <c r="D13" i="2"/>
  <c r="E13" i="2"/>
  <c r="F13" i="2"/>
  <c r="G13" i="2"/>
  <c r="H13" i="2"/>
  <c r="I13" i="2"/>
  <c r="J13" i="2"/>
  <c r="K13" i="2"/>
  <c r="L13" i="2"/>
  <c r="M13" i="2"/>
  <c r="C10" i="2"/>
  <c r="D10" i="2"/>
  <c r="E10" i="2"/>
  <c r="F10" i="2"/>
  <c r="G10" i="2"/>
  <c r="H10" i="2"/>
  <c r="I10" i="2"/>
  <c r="J10" i="2"/>
  <c r="K10" i="2"/>
  <c r="L10" i="2"/>
  <c r="M10" i="2"/>
  <c r="C7" i="2"/>
  <c r="D7" i="2"/>
  <c r="E7" i="2"/>
  <c r="F7" i="2"/>
  <c r="G7" i="2"/>
  <c r="H7" i="2"/>
  <c r="I7" i="2"/>
  <c r="J7" i="2"/>
  <c r="K7" i="2"/>
  <c r="L7" i="2"/>
  <c r="M7" i="2"/>
  <c r="B43" i="2"/>
  <c r="B35" i="2"/>
  <c r="J31" i="2"/>
  <c r="J18" i="2" s="1"/>
  <c r="J46" i="2" s="1"/>
  <c r="I31" i="2"/>
  <c r="I18" i="2" s="1"/>
  <c r="I46" i="2" s="1"/>
  <c r="H31" i="2"/>
  <c r="H18" i="2" s="1"/>
  <c r="H46" i="2" s="1"/>
  <c r="G31" i="2"/>
  <c r="G18" i="2" s="1"/>
  <c r="G46" i="2" s="1"/>
  <c r="F31" i="2"/>
  <c r="F18" i="2" s="1"/>
  <c r="F46" i="2" s="1"/>
  <c r="E31" i="2"/>
  <c r="E18" i="2" s="1"/>
  <c r="E46" i="2" s="1"/>
  <c r="D31" i="2"/>
  <c r="D18" i="2" s="1"/>
  <c r="C31" i="2"/>
  <c r="C18" i="2" s="1"/>
  <c r="C46" i="2" s="1"/>
  <c r="B31" i="2"/>
  <c r="B18" i="2" s="1"/>
  <c r="B30" i="2"/>
  <c r="B13" i="2"/>
  <c r="B10" i="2"/>
  <c r="B7" i="2"/>
  <c r="C36" i="1"/>
  <c r="D36" i="1"/>
  <c r="E36" i="1"/>
  <c r="F36" i="1"/>
  <c r="G36" i="1"/>
  <c r="H36" i="1"/>
  <c r="I36" i="1"/>
  <c r="J36" i="1"/>
  <c r="B36" i="1"/>
  <c r="C41" i="1"/>
  <c r="D41" i="1"/>
  <c r="E41" i="1"/>
  <c r="F41" i="1"/>
  <c r="G41" i="1"/>
  <c r="H41" i="1"/>
  <c r="I41" i="1"/>
  <c r="J41" i="1"/>
  <c r="B41" i="1"/>
  <c r="D46" i="2" l="1"/>
  <c r="B18" i="3"/>
  <c r="D18" i="3"/>
  <c r="D46" i="3" s="1"/>
  <c r="F18" i="3"/>
  <c r="H18" i="3"/>
  <c r="J18" i="3"/>
  <c r="K46" i="3"/>
  <c r="M46" i="3"/>
  <c r="C18" i="3"/>
  <c r="C46" i="3" s="1"/>
  <c r="E18" i="3"/>
  <c r="G18" i="3"/>
  <c r="G46" i="3" s="1"/>
  <c r="I18" i="3"/>
  <c r="M46" i="2"/>
  <c r="K46" i="2"/>
  <c r="B46" i="2"/>
  <c r="L46" i="2"/>
  <c r="B46" i="3"/>
  <c r="F46" i="3"/>
  <c r="H46" i="3"/>
  <c r="J46" i="3"/>
  <c r="E46" i="3"/>
  <c r="I46" i="3"/>
  <c r="L46" i="3"/>
  <c r="C16" i="1"/>
  <c r="D16" i="1"/>
  <c r="E16" i="1"/>
  <c r="F16" i="1"/>
  <c r="G16" i="1"/>
  <c r="H16" i="1"/>
  <c r="I16" i="1"/>
  <c r="J16" i="1"/>
  <c r="B16" i="1"/>
  <c r="J13" i="1"/>
  <c r="P43" i="3" l="1"/>
  <c r="P40" i="3"/>
  <c r="O40" i="3"/>
  <c r="O43" i="3" s="1"/>
  <c r="N40" i="3"/>
  <c r="P37" i="3"/>
  <c r="O37" i="3"/>
  <c r="N37" i="3"/>
  <c r="N43" i="3" s="1"/>
  <c r="Q41" i="2"/>
  <c r="P41" i="2"/>
  <c r="O41" i="2"/>
  <c r="N41" i="2"/>
  <c r="U37" i="2"/>
  <c r="T37" i="2"/>
  <c r="S37" i="2"/>
  <c r="R37" i="2"/>
  <c r="Q37" i="2"/>
  <c r="P37" i="2"/>
  <c r="O37" i="2"/>
  <c r="N37" i="2"/>
  <c r="U31" i="2"/>
  <c r="T31" i="2"/>
  <c r="S31" i="2"/>
  <c r="R31" i="2"/>
  <c r="Q31" i="2"/>
  <c r="P31" i="2"/>
  <c r="O31" i="2"/>
  <c r="O44" i="2" s="1"/>
  <c r="N31" i="2"/>
  <c r="U17" i="2"/>
  <c r="T17" i="2"/>
  <c r="S17" i="2"/>
  <c r="R17" i="2"/>
  <c r="Q17" i="2"/>
  <c r="Q44" i="2" s="1"/>
  <c r="P17" i="2"/>
  <c r="P44" i="2" s="1"/>
  <c r="O17" i="2"/>
  <c r="I49" i="1"/>
  <c r="H49" i="1"/>
  <c r="G49" i="1"/>
  <c r="F49" i="1"/>
  <c r="E49" i="1"/>
  <c r="D49" i="1"/>
  <c r="C49" i="1"/>
  <c r="B49" i="1"/>
  <c r="J37" i="1"/>
  <c r="I37" i="1"/>
  <c r="H37" i="1"/>
  <c r="G37" i="1"/>
  <c r="F37" i="1"/>
  <c r="E37" i="1"/>
  <c r="D37" i="1"/>
  <c r="C37" i="1"/>
  <c r="B37" i="1"/>
  <c r="J19" i="1"/>
  <c r="I19" i="1"/>
  <c r="H19" i="1"/>
  <c r="G19" i="1"/>
  <c r="F19" i="1"/>
  <c r="E19" i="1"/>
  <c r="D19" i="1"/>
  <c r="C19" i="1"/>
  <c r="B19" i="1"/>
  <c r="B12" i="10"/>
  <c r="B45" i="10" s="1"/>
  <c r="B13" i="5"/>
  <c r="B46" i="5" s="1"/>
  <c r="B14" i="8"/>
  <c r="B47" i="8" s="1"/>
  <c r="N24" i="2" l="1"/>
  <c r="N44" i="2"/>
  <c r="N23" i="2"/>
  <c r="N17" i="2"/>
  <c r="N15" i="2"/>
  <c r="N20" i="2"/>
</calcChain>
</file>

<file path=xl/sharedStrings.xml><?xml version="1.0" encoding="utf-8"?>
<sst xmlns="http://schemas.openxmlformats.org/spreadsheetml/2006/main" count="848" uniqueCount="214">
  <si>
    <r>
      <rPr>
        <b/>
        <sz val="11"/>
        <rFont val="Cambria"/>
        <family val="1"/>
        <charset val="204"/>
      </rPr>
      <t>Prezintă:</t>
    </r>
    <r>
      <rPr>
        <sz val="11"/>
        <rFont val="Cambria"/>
        <family val="1"/>
        <charset val="204"/>
      </rPr>
      <t xml:space="preserve"> Biblioteca Națională a Republicii Moldova</t>
    </r>
  </si>
  <si>
    <r>
      <rPr>
        <b/>
        <sz val="11"/>
        <rFont val="Cambria"/>
        <family val="1"/>
        <charset val="204"/>
      </rPr>
      <t>Destinația:</t>
    </r>
    <r>
      <rPr>
        <sz val="11"/>
        <rFont val="Cambria"/>
        <family val="1"/>
        <charset val="204"/>
      </rPr>
      <t xml:space="preserve"> Ministerul Educației, Culturii și Cercetării</t>
    </r>
  </si>
  <si>
    <t xml:space="preserve">al Republicii Moldova </t>
  </si>
  <si>
    <t>SISTEMUL NAŢIONAL DE BIBLIOTECI în anul 2018</t>
  </si>
  <si>
    <t>TIPURI DE BIBLIOTECI</t>
  </si>
  <si>
    <t>I. DATE GENERALE</t>
  </si>
  <si>
    <t>Numărul de locuitori/ membri ai comunității servite</t>
  </si>
  <si>
    <t>Numărul total de biblioteci</t>
  </si>
  <si>
    <t>Localul bibliotecii</t>
  </si>
  <si>
    <t>Starea fizică a localului bibliotecii</t>
  </si>
  <si>
    <t>Suprafaţa totală a localului bibliotecii (m.p.)</t>
  </si>
  <si>
    <t>Special 1</t>
  </si>
  <si>
    <t>Reamenajat 2</t>
  </si>
  <si>
    <t>Propriu 1</t>
  </si>
  <si>
    <t>Arendat 2</t>
  </si>
  <si>
    <t>Necesită reparaţie capitală 1</t>
  </si>
  <si>
    <t>Avariată 2</t>
  </si>
  <si>
    <t>A</t>
  </si>
  <si>
    <t>II. COLECŢII (pe suporturi fizice)</t>
  </si>
  <si>
    <t>Achiziţii în cursul anului (mii)</t>
  </si>
  <si>
    <t>Cărţi, total</t>
  </si>
  <si>
    <t>publicaţii seriale (reviste, anuare, ziare)</t>
  </si>
  <si>
    <t>Documente de muzică tipărită</t>
  </si>
  <si>
    <t>Manuscrise</t>
  </si>
  <si>
    <t>Documente audiovizuale</t>
  </si>
  <si>
    <t>Documente electronice (CD, DVD)</t>
  </si>
  <si>
    <t>Documente grafice</t>
  </si>
  <si>
    <t>Brevete</t>
  </si>
  <si>
    <t>Alte documente</t>
  </si>
  <si>
    <t>Total</t>
  </si>
  <si>
    <t>din care în limba de stat</t>
  </si>
  <si>
    <t>inclusiv în grafie latină</t>
  </si>
  <si>
    <t>u./m.</t>
  </si>
  <si>
    <t>u/m.</t>
  </si>
  <si>
    <t>B</t>
  </si>
  <si>
    <t>Eliminări în cursul anului (mii)</t>
  </si>
  <si>
    <t>Cărţi,  total</t>
  </si>
  <si>
    <t xml:space="preserve"> publicaţii seriale (reviste, anuare, ziare)</t>
  </si>
  <si>
    <t xml:space="preserve">Total </t>
  </si>
  <si>
    <t>C</t>
  </si>
  <si>
    <t xml:space="preserve"> </t>
  </si>
  <si>
    <t>Existent la sfârşitul anului (mii)</t>
  </si>
  <si>
    <t>din ele publicaţii seriale (reviste, anuare, ziare)</t>
  </si>
  <si>
    <t>D</t>
  </si>
  <si>
    <t>III. RESURSE ELECTRONICE (în reţea)</t>
  </si>
  <si>
    <t>IV. PUBLICAŢII SERIALE CURENTE</t>
  </si>
  <si>
    <t xml:space="preserve">Baze de date achiziționate de bibliotecă  </t>
  </si>
  <si>
    <t xml:space="preserve">Baze de date create de bibliotecă </t>
  </si>
  <si>
    <t xml:space="preserve">Documente digitale (titluri) și publicaţii electronice seriale (numere/ fascicule), create în formă digitală sau digitizate de bibliotecă </t>
  </si>
  <si>
    <t>Nr. de titluri de reviste curente</t>
  </si>
  <si>
    <t>Nr. de titluri de ziare curente</t>
  </si>
  <si>
    <t>Total abonamente</t>
  </si>
  <si>
    <t>număr</t>
  </si>
  <si>
    <t>titluri</t>
  </si>
  <si>
    <t>E</t>
  </si>
  <si>
    <t xml:space="preserve">V. SERVICII DE BIBLIOTECĂ ŞI UTILIZAREA LOR                                                                                                                </t>
  </si>
  <si>
    <t>a)  Utilizarea bibliotecii</t>
  </si>
  <si>
    <t>Nr. de utilizatori activi</t>
  </si>
  <si>
    <t>Repartizarea utilizatorilor după sexe</t>
  </si>
  <si>
    <t>Repartizarea utilizatorilor după criterii de vârstă</t>
  </si>
  <si>
    <t>Vizite, vizitatori/website, blog</t>
  </si>
  <si>
    <t>Femei</t>
  </si>
  <si>
    <t>Bărbați</t>
  </si>
  <si>
    <t>Tineri (17-34 ani)</t>
  </si>
  <si>
    <t xml:space="preserve">Adulți (35-64 ani) </t>
  </si>
  <si>
    <t>din care copii până la 16 ani</t>
  </si>
  <si>
    <t>Din care copii până la 16 ani</t>
  </si>
  <si>
    <t xml:space="preserve">Vârstnici (după 65 ani) </t>
  </si>
  <si>
    <t>Nr. de vizitatori pe website-ul bibliotecii</t>
  </si>
  <si>
    <t>Nr. de vizite virtuale pe website-ul bibliotecii</t>
  </si>
  <si>
    <t>Nr. de  vizitatori pe blogul bibliotecii</t>
  </si>
  <si>
    <t>Nr. de vizite virtuale pe blogul bibliotecii</t>
  </si>
  <si>
    <t>F</t>
  </si>
  <si>
    <t>V. SERVICII DE BIBLIOTECĂ ŞI UTILIZAREA LOR</t>
  </si>
  <si>
    <t>Utilizarea bibliotecii</t>
  </si>
  <si>
    <t>Nr. de intrări</t>
  </si>
  <si>
    <t>Nr. de împrumuturi</t>
  </si>
  <si>
    <t xml:space="preserve">Nr. de documente electronice furnizate printr-un mediu on-line (de ex., e-mail) </t>
  </si>
  <si>
    <t>în limba de stat</t>
  </si>
  <si>
    <t>G</t>
  </si>
  <si>
    <t>Nr. de biblioteci, care deţin computere</t>
  </si>
  <si>
    <t xml:space="preserve">Nr. de biblioteci, care sunt conectate la Internet </t>
  </si>
  <si>
    <t>Nr. de calculatoare</t>
  </si>
  <si>
    <t>Nr. de calculatoare pentru utilizatori</t>
  </si>
  <si>
    <t>Nr. de imprimante disponibile pentru acces public</t>
  </si>
  <si>
    <t>Nr. de scanere disponibile pentru acces public</t>
  </si>
  <si>
    <t>Nr. de fotocopiatoare disponibile pentru acces public</t>
  </si>
  <si>
    <t>Nr. de imprimante multifuncționale (printer/ scaner/ copiator) disponibile pentru acces public</t>
  </si>
  <si>
    <t>Nr. dispozitivelor de citire a cărților electronice (eBook reader) disponibile pentru acces public</t>
  </si>
  <si>
    <t>Nr. de tablete PC</t>
  </si>
  <si>
    <t>Nr. de utilizatori, care au accesat calculatoarele din bibliotecă</t>
  </si>
  <si>
    <t>Nr. de utilizatori, care au accesat Internetul din bibliotecă</t>
  </si>
  <si>
    <t>Nr. de locuri pentru utilizatori</t>
  </si>
  <si>
    <t>din care conectate la Internet</t>
  </si>
  <si>
    <t>din care conectate la internet</t>
  </si>
  <si>
    <t>H</t>
  </si>
  <si>
    <t>c) Servicii</t>
  </si>
  <si>
    <t xml:space="preserve">Nr. catalogului electronic cu acces on-line </t>
  </si>
  <si>
    <t xml:space="preserve">Nr. catalogului electronic cu acces local </t>
  </si>
  <si>
    <t>Nr. de înregistrări în catalogul electronic</t>
  </si>
  <si>
    <t xml:space="preserve">Nr. website-ului </t>
  </si>
  <si>
    <t xml:space="preserve">Nr de bloguri ale bibliotecii
</t>
  </si>
  <si>
    <t>Nr. de activități (culturale, educaționale, științifice)</t>
  </si>
  <si>
    <t>din care copii pînă la 16 ani</t>
  </si>
  <si>
    <t>din care numărul de expoziţii</t>
  </si>
  <si>
    <t>Nr. de servicii moderne implementate pe parcursul anului de referință</t>
  </si>
  <si>
    <t>nr. de utilizatori care au beneficiat de servicii moderne de bibliotecă</t>
  </si>
  <si>
    <t>Instruirea non-formală  a utilizatorului</t>
  </si>
  <si>
    <t>Instruirea formală  a utilizatorului</t>
  </si>
  <si>
    <t>Parteneri</t>
  </si>
  <si>
    <t>Număr total de ore de instruire non-formală</t>
  </si>
  <si>
    <t>din care număr de ore de instruire  în domeniul IT</t>
  </si>
  <si>
    <t>Total participanți la ore de instruire</t>
  </si>
  <si>
    <t>din care nr. de participanți la instruirea în domeniul IT</t>
  </si>
  <si>
    <t>dn care copii nî la 16 ani</t>
  </si>
  <si>
    <t>Număr total de ore de instruire formală</t>
  </si>
  <si>
    <t xml:space="preserve">Total  participanţi la ore de instruire </t>
  </si>
  <si>
    <t>din care
copii până la 16 ani</t>
  </si>
  <si>
    <t>din care  nr.  de  participanți la instruirea în domeniul TI</t>
  </si>
  <si>
    <t xml:space="preserve">Total nr. de parteneri ai bibliotecii </t>
  </si>
  <si>
    <t xml:space="preserve">din care număr de parteneri internaționali </t>
  </si>
  <si>
    <t>VI.   ÎMPRUMUTUL INTERBIBLIOTECAR</t>
  </si>
  <si>
    <t>VII. PERSONAL DE BIBLIOTECĂ</t>
  </si>
  <si>
    <t>Biblioteci din ţară</t>
  </si>
  <si>
    <t>Biblioteci din străinătate</t>
  </si>
  <si>
    <t>În echivalent norme întregi</t>
  </si>
  <si>
    <t>Din care personal profesional de bibliotecă şi personal specializat calificat</t>
  </si>
  <si>
    <t xml:space="preserve">Personal care deține categorie de calificare  </t>
  </si>
  <si>
    <t>Numărul total de cereri primite</t>
  </si>
  <si>
    <t>Numărul de împrumuturi furnizate</t>
  </si>
  <si>
    <t>Numărul total de cereri adresate altor biblioteci</t>
  </si>
  <si>
    <t>Numărul de împrumuturi primite</t>
  </si>
  <si>
    <t>Nr. de împrumuturi primite</t>
  </si>
  <si>
    <t>în echivalent norme întregi</t>
  </si>
  <si>
    <t>Informaticieni (ingineri, programatori, administratori de rețea)</t>
  </si>
  <si>
    <t>Cu studii superioare</t>
  </si>
  <si>
    <t>Cu studii profesional tehnice și generale</t>
  </si>
  <si>
    <t>din care: 
categoria superioară</t>
  </si>
  <si>
    <t>din care: 
categoria  I</t>
  </si>
  <si>
    <t xml:space="preserve">din care: 
categoria II </t>
  </si>
  <si>
    <t>inclusiv personal profesional</t>
  </si>
  <si>
    <t>I</t>
  </si>
  <si>
    <t>VIII.   INSTRUIREA PERSONALULUI DE BIBLIOTECĂ</t>
  </si>
  <si>
    <t>Instruirea non-formală a personalului, realizată de bibliotecă</t>
  </si>
  <si>
    <t>Instruirea formală a personalului, realizată de bibliotecă pe baza cursurilor autorizate/acreditate</t>
  </si>
  <si>
    <t>Instruirea formală a personalului, realizată în bibliotecă de alte instituții autorizate/acreditate</t>
  </si>
  <si>
    <t>Participarea angajaților bibliotecii la acțiuni de instruire non-formală, organizate de alte biblioteci sau centre de formare</t>
  </si>
  <si>
    <t>Participarea angajaților bibliotecii la acțiuni de instruire formală, organizate de alte biblioteci care oferă cursuri autorizate/acreditate</t>
  </si>
  <si>
    <t xml:space="preserve">Participarea angajaților bibliotecii la acțiuni de instruire formală, realizate de alte instituții autorizate/acreditate </t>
  </si>
  <si>
    <t>Total nr. de  ore de instruire</t>
  </si>
  <si>
    <t>Nr. de participanți</t>
  </si>
  <si>
    <t>nr. participanți
angajați ai bibliotecii</t>
  </si>
  <si>
    <t>Total nr. de  ore de instruir</t>
  </si>
  <si>
    <t>din care: 
angajați ai biblioteci</t>
  </si>
  <si>
    <t>din care: 
angajați ai altor biblioteci</t>
  </si>
  <si>
    <t>XI.  VENITURI ȘI CHELTUIELI MIJLOACE FINANCIARE</t>
  </si>
  <si>
    <t>Total buget</t>
  </si>
  <si>
    <t>Total cheltuieli</t>
  </si>
  <si>
    <t>din care</t>
  </si>
  <si>
    <t>Valoarea totală a fondurilor atrase</t>
  </si>
  <si>
    <t>pentru achiziție de documente</t>
  </si>
  <si>
    <t>pentru informatizare</t>
  </si>
  <si>
    <t>pentru reparații</t>
  </si>
  <si>
    <t>alte cheltuieli</t>
  </si>
  <si>
    <t xml:space="preserve">                RAPORT STATISTIC CENTRALIZATOR</t>
  </si>
  <si>
    <t>02. Biblioteca Naţională a Republicii Moldova</t>
  </si>
  <si>
    <t>25.  Biblioteca Republicană Ştiinţifică Agricolă a Universităţii de Stat Agrare a Moldovei*</t>
  </si>
  <si>
    <t>26. Biblioteci din instuţiile de învăţământ profesional tehnic postsecundar şi postsecundar nonterţiar  (Colegii și Centre de excelență) din domeniul agricol</t>
  </si>
  <si>
    <t>27. Biblioteci agricole din reţea (Biblioteci ale Instituţiilor Ştiinţifice Agricole)</t>
  </si>
  <si>
    <t>** datele privind activitatea  Bibliotecii Parlamentului RM nu au fost prezentate</t>
  </si>
  <si>
    <t>03.Biblioteca Naţională pentru Copii „Ion Creangă”</t>
  </si>
  <si>
    <t xml:space="preserve">04. Biblioteci publice teritoriale 
</t>
  </si>
  <si>
    <t>01.Biblioteci naționale (suma rând 02+03)</t>
  </si>
  <si>
    <t>06. Biblioteci publice comunale, sătești</t>
  </si>
  <si>
    <t xml:space="preserve">05. Biblioteci publice municipale, raionale, orășenești 
</t>
  </si>
  <si>
    <t>08. Biblioteci din instituţiile de învăţământ superior</t>
  </si>
  <si>
    <t>09. Biblioteci din instuţiile de învăţământ profesional tehnic postsecundar şi postsecundar nonterţiar  (Colegii și Centre de excelență)</t>
  </si>
  <si>
    <t>10. Biblioteci din instituţiile de învăţământ profesional tehnic secundar (şcoli profesionale)</t>
  </si>
  <si>
    <t>11. Biblioteci din instituţiile de învăţământ general</t>
  </si>
  <si>
    <t>13. Biblioteca Ştiinţifică Centrală "A. Lupan"  (Institut) a Academiei de Ştiinţe a RM</t>
  </si>
  <si>
    <t>14. Biblioteci tehnice din unitățile economice (suma rând 11+12)</t>
  </si>
  <si>
    <t>15. Biblioteca Republicană Tehnico-Ştiinţifică a Institutului Naţional de Cercetări Economice</t>
  </si>
  <si>
    <t>16.  Biblioteci tehnice din reţea</t>
  </si>
  <si>
    <t>17. Biblioteca şi Colecţia de Arhivă (AGEPI)</t>
  </si>
  <si>
    <t>18.Centrul Naţional de Informare şi Reabilitare al Asociației Nevăzătorilor din Moldova</t>
  </si>
  <si>
    <t>19. Biblioteca Parlamentului RM**</t>
  </si>
  <si>
    <t>21. Biblioteca Ştiinţifică Medicală a Universităţii de Stat de Medicină şi Farmacie "Nicolae Testemiţanu"*</t>
  </si>
  <si>
    <t>22. Biblioteci din instuţiile de învăţământ profesional tehnic postsecundar şi postsecundar nonterţiar  (Colegii și Centre de excelență) din domeniul Medicinei și Farmaciei*</t>
  </si>
  <si>
    <t>23. Biblioteci medicale din reţea (Biblioteci ale Instituţiilor medicale)</t>
  </si>
  <si>
    <t>30.Biblioteca Ştiinţifică a Academiei de Studii Economice din Moldova*</t>
  </si>
  <si>
    <t>31.Bibliotecile din instuţiile  de învăţământ profesional tehnic postsecundar şi postsecundar nontertiar  (Colegii și Centre de excelență) cu profil economic*</t>
  </si>
  <si>
    <t>33.Biblioteca Tehnico-Ştiinţifică a Universităţii Tehnice a Moldovei*</t>
  </si>
  <si>
    <t>34.Bibliotecile din instuţiile  de învăţământ profesional tehnic postsecundar şi postsecundar nontertiar  (Colegii și Centre de excelență) cu profil tehnic*</t>
  </si>
  <si>
    <t>35.Biblioteci din instituţiile de învăţământ profesional tehnic secundar (şcoli profesionale)*</t>
  </si>
  <si>
    <t>37.Biblioteca Academiei de Muzică, Teatru și Arte Plastice*</t>
  </si>
  <si>
    <t>38. Biblioteci liceiile și instuţiile de învăţământ profesional tehnic postsecundar şi postsecundar nonterţiar(Colegii și Centre de excelență) cu profil de arte*</t>
  </si>
  <si>
    <t>07. Biblioteci ale instituţiilor de învăţământ (suma rînd 08+09+10+11)</t>
  </si>
  <si>
    <t>12. Biblioteci specializate (suma rând 13+14+15+16+17+18+19+20+24)</t>
  </si>
  <si>
    <t>20. Biblioteci medicale (suma rând 23)*</t>
  </si>
  <si>
    <t>24. Biblioteci agricole (rând. 27)*</t>
  </si>
  <si>
    <t>29. Biblioteci ale Academiei de Studii Economice din Moldova (ASEM)(suma rând 30+31)*</t>
  </si>
  <si>
    <t>32. Biblioteci tehnice din învățământ  (suma rând 33+34+35)*</t>
  </si>
  <si>
    <t>36.Biblioteci de Muzică, Teatru și Arte Plastice (AMTAP) (suma rând 37+38)*</t>
  </si>
  <si>
    <t>Subtotal biblioteci medicale  (suma rând 21+22+23)</t>
  </si>
  <si>
    <t>Subtotal biblioteci agricole (suma rând 25+26+27)</t>
  </si>
  <si>
    <t>Subtotal biblioteci medicale  (suma rând 33+34+35)</t>
  </si>
  <si>
    <t>Total Sistemul Național de Biblioteci din Republica Moldova  (suma rând 01+04+07+12)</t>
  </si>
  <si>
    <r>
      <t xml:space="preserve">*      Datele cu privire la activitatea Bibliotecii Ştiinţifice Medicale a Universităţii de Stat de Medicină şi Farmacie " Nicolae Testemiţanu, Bibliotecii Republicane Ştiinţifice Agricole a Universităţii de Stat Agrare a Moldovei, Bibliotecii Ştiinţifice a Academiei de Studii Economice din Moldova, Bibliotecii Tehnico-Ştiinţifice a Universităţii Tehnice a Moldovei, Bibliotecii de Muzică, Teatru și Arte Plastice  sunt incluse în compartimentul "Biblioteci din instituţii de învăţământ superior".           </t>
    </r>
    <r>
      <rPr>
        <b/>
        <sz val="9"/>
        <rFont val="Cambria"/>
        <family val="1"/>
        <charset val="204"/>
      </rPr>
      <t xml:space="preserve"> rând 08 )   </t>
    </r>
    <r>
      <rPr>
        <sz val="9"/>
        <rFont val="Cambria"/>
        <family val="1"/>
        <charset val="204"/>
      </rPr>
      <t xml:space="preserve">                                                                                                                                                                                                                                                                                                                             *     Datele privind activitatea bibliotecilor  din instuţiile de învăţământ profesional tehnic postsecundar şi postsecundar nonterţiar  (Colegii și Centre de excelență) sunt oglindite în compartimentul "Biblioteci din instuţiile de învăţământ profesional tehnic postsecundar şi postsecundar nonterţiar ".    </t>
    </r>
    <r>
      <rPr>
        <b/>
        <sz val="9"/>
        <rFont val="Cambria"/>
        <family val="1"/>
        <charset val="204"/>
      </rPr>
      <t xml:space="preserve">( rând 09) </t>
    </r>
    <r>
      <rPr>
        <sz val="9"/>
        <rFont val="Cambria"/>
        <family val="1"/>
        <charset val="204"/>
      </rPr>
      <t xml:space="preserve">                                                                  *     Datele privind activitatea bibliotecilor din instituţiile de învăţământ profesional tehnic secundar (şcoli profesionale) sunt integrate în compartimentul "Biblioteci din instituţiile de învăţământ profesional tehnic secundar".  </t>
    </r>
    <r>
      <rPr>
        <b/>
        <sz val="9"/>
        <rFont val="Cambria"/>
        <family val="1"/>
        <charset val="204"/>
      </rPr>
      <t>(rând 10)</t>
    </r>
  </si>
  <si>
    <t>14. Biblioteci tehnice din unitățile economice (suma rând 15+16)</t>
  </si>
  <si>
    <t>pentru personal</t>
  </si>
  <si>
    <t>Utiliz</t>
  </si>
  <si>
    <t>Nr. total de calculatoare</t>
  </si>
  <si>
    <t xml:space="preserve"> Datele nu sunt depline</t>
  </si>
  <si>
    <t>Executant:   Victoria POPA                                      tel. : 022240070                                      e-mail: statistica@bnrm.md</t>
  </si>
</sst>
</file>

<file path=xl/styles.xml><?xml version="1.0" encoding="utf-8"?>
<styleSheet xmlns="http://schemas.openxmlformats.org/spreadsheetml/2006/main" xmlns:mc="http://schemas.openxmlformats.org/markup-compatibility/2006" xmlns:x14ac="http://schemas.microsoft.com/office/spreadsheetml/2009/9/ac" mc:Ignorable="x14ac">
  <fonts count="64" x14ac:knownFonts="1">
    <font>
      <sz val="10"/>
      <name val="Arial"/>
      <family val="2"/>
      <charset val="204"/>
    </font>
    <font>
      <sz val="10"/>
      <name val="Cambria"/>
      <family val="1"/>
      <charset val="204"/>
    </font>
    <font>
      <sz val="9"/>
      <name val="Cambria"/>
      <family val="1"/>
      <charset val="204"/>
    </font>
    <font>
      <b/>
      <sz val="11"/>
      <name val="Cambria"/>
      <family val="1"/>
      <charset val="204"/>
    </font>
    <font>
      <sz val="11"/>
      <name val="Cambria"/>
      <family val="1"/>
      <charset val="204"/>
    </font>
    <font>
      <sz val="8"/>
      <name val="Cambria"/>
      <family val="1"/>
      <charset val="204"/>
    </font>
    <font>
      <b/>
      <sz val="10"/>
      <name val="Cambria"/>
      <family val="1"/>
      <charset val="204"/>
    </font>
    <font>
      <sz val="14"/>
      <name val="Cambria"/>
      <family val="1"/>
      <charset val="204"/>
    </font>
    <font>
      <sz val="11"/>
      <color rgb="FF000000"/>
      <name val="Cambria"/>
      <family val="1"/>
      <charset val="204"/>
    </font>
    <font>
      <sz val="9"/>
      <name val="Arial"/>
      <family val="2"/>
      <charset val="238"/>
    </font>
    <font>
      <b/>
      <sz val="10"/>
      <color rgb="FF0000FF"/>
      <name val="Cambria"/>
      <family val="1"/>
      <charset val="204"/>
    </font>
    <font>
      <b/>
      <sz val="11"/>
      <color rgb="FF0000FF"/>
      <name val="Cambria"/>
      <family val="1"/>
      <charset val="204"/>
    </font>
    <font>
      <sz val="11"/>
      <color rgb="FFFF00FF"/>
      <name val="Cambria"/>
      <family val="1"/>
      <charset val="204"/>
    </font>
    <font>
      <sz val="9"/>
      <color rgb="FF0000FF"/>
      <name val="Arial"/>
      <family val="2"/>
      <charset val="204"/>
    </font>
    <font>
      <b/>
      <sz val="11"/>
      <color rgb="FFFF00FF"/>
      <name val="Cambria"/>
      <family val="1"/>
      <charset val="204"/>
    </font>
    <font>
      <sz val="10"/>
      <color rgb="FF000000"/>
      <name val="Cambria"/>
      <family val="1"/>
      <charset val="204"/>
    </font>
    <font>
      <b/>
      <sz val="10"/>
      <color rgb="FFFF0000"/>
      <name val="Cambria"/>
      <family val="1"/>
      <charset val="204"/>
    </font>
    <font>
      <b/>
      <sz val="11"/>
      <color rgb="FFFF0000"/>
      <name val="Cambria"/>
      <family val="1"/>
      <charset val="204"/>
    </font>
    <font>
      <b/>
      <sz val="10"/>
      <name val="Arial"/>
      <family val="2"/>
      <charset val="204"/>
    </font>
    <font>
      <sz val="10"/>
      <name val="Arial"/>
      <family val="2"/>
      <charset val="238"/>
    </font>
    <font>
      <sz val="11"/>
      <name val="Arial"/>
      <family val="2"/>
      <charset val="238"/>
    </font>
    <font>
      <sz val="11"/>
      <name val="Arial"/>
      <family val="2"/>
      <charset val="204"/>
    </font>
    <font>
      <b/>
      <sz val="9"/>
      <color rgb="FF0066CC"/>
      <name val="Times New Roman"/>
      <family val="1"/>
      <charset val="204"/>
    </font>
    <font>
      <b/>
      <sz val="10"/>
      <color rgb="FF0000FF"/>
      <name val="Arial"/>
      <family val="2"/>
      <charset val="204"/>
    </font>
    <font>
      <b/>
      <sz val="10"/>
      <name val="Arial"/>
      <family val="2"/>
      <charset val="238"/>
    </font>
    <font>
      <b/>
      <sz val="10"/>
      <color rgb="FF000000"/>
      <name val="Arial"/>
      <family val="2"/>
      <charset val="238"/>
    </font>
    <font>
      <b/>
      <sz val="11"/>
      <name val="Arial"/>
      <family val="2"/>
      <charset val="204"/>
    </font>
    <font>
      <b/>
      <sz val="10"/>
      <name val="Arial"/>
      <family val="2"/>
      <charset val="1"/>
    </font>
    <font>
      <sz val="10"/>
      <color rgb="FF000000"/>
      <name val="Arial"/>
      <family val="2"/>
      <charset val="204"/>
    </font>
    <font>
      <b/>
      <sz val="10"/>
      <color rgb="FFFF0000"/>
      <name val="Arial"/>
      <family val="2"/>
      <charset val="204"/>
    </font>
    <font>
      <sz val="11"/>
      <color rgb="FFFF00FF"/>
      <name val="Arial"/>
      <family val="2"/>
      <charset val="238"/>
    </font>
    <font>
      <b/>
      <sz val="10"/>
      <color rgb="FF3366FF"/>
      <name val="Arial"/>
      <family val="2"/>
      <charset val="204"/>
    </font>
    <font>
      <sz val="12"/>
      <name val="Arial"/>
      <family val="2"/>
      <charset val="238"/>
    </font>
    <font>
      <sz val="10"/>
      <color rgb="FFFF00FF"/>
      <name val="Arial"/>
      <family val="2"/>
      <charset val="238"/>
    </font>
    <font>
      <b/>
      <sz val="10"/>
      <color rgb="FFFF00FF"/>
      <name val="Arial"/>
      <family val="2"/>
      <charset val="238"/>
    </font>
    <font>
      <b/>
      <sz val="11"/>
      <color rgb="FF333399"/>
      <name val="Cambria"/>
      <family val="1"/>
      <charset val="204"/>
    </font>
    <font>
      <sz val="10"/>
      <color rgb="FFFF0000"/>
      <name val="Arial"/>
      <family val="2"/>
      <charset val="238"/>
    </font>
    <font>
      <sz val="11"/>
      <color rgb="FF003366"/>
      <name val="Cambria"/>
      <family val="1"/>
      <charset val="204"/>
    </font>
    <font>
      <b/>
      <sz val="11"/>
      <color rgb="FF000000"/>
      <name val="Cambria"/>
      <family val="1"/>
      <charset val="204"/>
    </font>
    <font>
      <sz val="10"/>
      <color rgb="FF0000FF"/>
      <name val="Arial"/>
      <family val="2"/>
      <charset val="204"/>
    </font>
    <font>
      <sz val="10"/>
      <name val="Arial"/>
      <family val="2"/>
      <charset val="204"/>
    </font>
    <font>
      <sz val="8"/>
      <name val="Arial"/>
      <family val="2"/>
      <charset val="238"/>
    </font>
    <font>
      <b/>
      <sz val="10"/>
      <color rgb="FFC00000"/>
      <name val="Cambria"/>
      <family val="1"/>
      <charset val="204"/>
    </font>
    <font>
      <sz val="10"/>
      <color rgb="FF0000FF"/>
      <name val="Cambria"/>
      <family val="1"/>
      <charset val="204"/>
    </font>
    <font>
      <sz val="10"/>
      <color theme="1"/>
      <name val="Cambria"/>
      <family val="1"/>
      <charset val="204"/>
    </font>
    <font>
      <b/>
      <sz val="11"/>
      <color rgb="FFC00000"/>
      <name val="Cambria"/>
      <family val="1"/>
      <charset val="204"/>
    </font>
    <font>
      <b/>
      <sz val="9"/>
      <name val="Cambria"/>
      <family val="1"/>
      <charset val="204"/>
    </font>
    <font>
      <b/>
      <sz val="11"/>
      <color rgb="FFC00000"/>
      <name val="Arial"/>
      <family val="2"/>
      <charset val="204"/>
    </font>
    <font>
      <b/>
      <sz val="10"/>
      <color rgb="FFC00000"/>
      <name val="Arial"/>
      <family val="2"/>
      <charset val="204"/>
    </font>
    <font>
      <b/>
      <sz val="11"/>
      <color rgb="FFFF0000"/>
      <name val="Arial"/>
      <family val="2"/>
      <charset val="204"/>
    </font>
    <font>
      <sz val="10"/>
      <color rgb="FFFF0000"/>
      <name val="Arial"/>
      <family val="2"/>
      <charset val="204"/>
    </font>
    <font>
      <sz val="11"/>
      <color theme="1"/>
      <name val="Cambria"/>
      <family val="1"/>
      <charset val="204"/>
    </font>
    <font>
      <sz val="11"/>
      <color theme="1"/>
      <name val="Arial"/>
      <family val="2"/>
      <charset val="238"/>
    </font>
    <font>
      <sz val="11"/>
      <color rgb="FFFF0000"/>
      <name val="Cambria"/>
      <family val="1"/>
      <charset val="204"/>
    </font>
    <font>
      <sz val="10"/>
      <color rgb="FFFF0000"/>
      <name val="Cambria"/>
      <family val="1"/>
      <charset val="204"/>
    </font>
    <font>
      <sz val="9"/>
      <color rgb="FFFF0000"/>
      <name val="Arial"/>
      <family val="2"/>
      <charset val="238"/>
    </font>
    <font>
      <b/>
      <sz val="11"/>
      <color rgb="FF00B050"/>
      <name val="Cambria"/>
      <family val="1"/>
      <charset val="204"/>
    </font>
    <font>
      <b/>
      <sz val="11"/>
      <color theme="9" tint="-0.249977111117893"/>
      <name val="Cambria"/>
      <family val="1"/>
      <charset val="204"/>
    </font>
    <font>
      <b/>
      <sz val="11"/>
      <color theme="9" tint="-0.499984740745262"/>
      <name val="Cambria"/>
      <family val="1"/>
      <charset val="204"/>
    </font>
    <font>
      <sz val="11"/>
      <color theme="9" tint="-0.499984740745262"/>
      <name val="Cambria"/>
      <family val="1"/>
      <charset val="204"/>
    </font>
    <font>
      <sz val="11"/>
      <color theme="9" tint="-0.249977111117893"/>
      <name val="Cambria"/>
      <family val="1"/>
      <charset val="204"/>
    </font>
    <font>
      <b/>
      <sz val="10"/>
      <color theme="9" tint="-0.249977111117893"/>
      <name val="Cambria"/>
      <family val="1"/>
      <charset val="204"/>
    </font>
    <font>
      <sz val="11"/>
      <name val="Times New Roman"/>
      <family val="1"/>
      <charset val="204"/>
    </font>
    <font>
      <sz val="11"/>
      <color rgb="FF0000FF"/>
      <name val="Cambria"/>
      <family val="1"/>
      <charset val="204"/>
    </font>
  </fonts>
  <fills count="4">
    <fill>
      <patternFill patternType="none"/>
    </fill>
    <fill>
      <patternFill patternType="gray125"/>
    </fill>
    <fill>
      <patternFill patternType="solid">
        <fgColor rgb="FFFFFF00"/>
        <bgColor rgb="FFFFFF00"/>
      </patternFill>
    </fill>
    <fill>
      <patternFill patternType="solid">
        <fgColor rgb="FFFFFFFF"/>
        <bgColor rgb="FFFFFFCC"/>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3">
    <xf numFmtId="0" fontId="0" fillId="0" borderId="0"/>
    <xf numFmtId="0" fontId="40" fillId="0" borderId="0" applyBorder="0" applyProtection="0"/>
    <xf numFmtId="0" fontId="40" fillId="0" borderId="0" applyBorder="0" applyProtection="0"/>
  </cellStyleXfs>
  <cellXfs count="331">
    <xf numFmtId="0" fontId="0" fillId="0" borderId="0" xfId="0"/>
    <xf numFmtId="0" fontId="1" fillId="0" borderId="0" xfId="0" applyFont="1" applyBorder="1" applyAlignment="1" applyProtection="1">
      <alignment vertical="top"/>
    </xf>
    <xf numFmtId="0" fontId="3" fillId="0" borderId="0" xfId="0" applyFont="1" applyBorder="1" applyAlignment="1" applyProtection="1">
      <alignment vertical="top"/>
    </xf>
    <xf numFmtId="0" fontId="5" fillId="0" borderId="0" xfId="0" applyFont="1" applyBorder="1" applyAlignment="1" applyProtection="1">
      <alignment vertical="top"/>
    </xf>
    <xf numFmtId="0" fontId="4" fillId="0" borderId="0" xfId="0" applyFont="1" applyBorder="1" applyAlignment="1" applyProtection="1">
      <alignment vertical="top"/>
    </xf>
    <xf numFmtId="0" fontId="6" fillId="0" borderId="0" xfId="0" applyFont="1" applyBorder="1" applyAlignment="1" applyProtection="1">
      <alignment vertical="top"/>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9" fillId="0" borderId="0" xfId="0" applyFont="1" applyBorder="1" applyAlignment="1" applyProtection="1">
      <alignment vertical="top"/>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top"/>
    </xf>
    <xf numFmtId="0" fontId="10" fillId="0" borderId="1" xfId="0" applyFont="1" applyBorder="1" applyAlignment="1" applyProtection="1">
      <alignment horizontal="left" vertical="top" wrapText="1"/>
    </xf>
    <xf numFmtId="0" fontId="11" fillId="0" borderId="1" xfId="0" applyFont="1" applyBorder="1" applyAlignment="1" applyProtection="1">
      <alignment horizontal="center" vertical="center"/>
    </xf>
    <xf numFmtId="1" fontId="11"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1" xfId="0" applyFont="1" applyBorder="1" applyAlignment="1" applyProtection="1">
      <alignment horizontal="center" vertical="top"/>
    </xf>
    <xf numFmtId="0" fontId="1" fillId="0" borderId="1" xfId="0" applyFont="1" applyBorder="1" applyAlignment="1" applyProtection="1">
      <alignment horizontal="left" vertical="top" wrapText="1"/>
    </xf>
    <xf numFmtId="1" fontId="4" fillId="0" borderId="1" xfId="0" applyNumberFormat="1" applyFont="1" applyBorder="1" applyAlignment="1" applyProtection="1">
      <alignment horizontal="center" vertical="center"/>
    </xf>
    <xf numFmtId="1" fontId="4" fillId="0" borderId="1" xfId="0" applyNumberFormat="1" applyFont="1" applyBorder="1" applyAlignment="1" applyProtection="1">
      <alignment horizontal="center" vertical="center" wrapText="1"/>
    </xf>
    <xf numFmtId="0" fontId="10" fillId="0" borderId="1" xfId="0" applyFont="1" applyBorder="1" applyAlignment="1" applyProtection="1">
      <alignment horizontal="left" vertical="center" wrapText="1"/>
    </xf>
    <xf numFmtId="0" fontId="13" fillId="0" borderId="0" xfId="0" applyFont="1" applyBorder="1" applyAlignment="1" applyProtection="1">
      <alignment vertical="top"/>
    </xf>
    <xf numFmtId="0" fontId="14" fillId="0" borderId="3" xfId="0" applyFont="1" applyBorder="1" applyAlignment="1" applyProtection="1">
      <alignment horizontal="center" vertical="center"/>
    </xf>
    <xf numFmtId="0" fontId="14" fillId="0" borderId="1" xfId="0" applyFont="1" applyBorder="1" applyAlignment="1" applyProtection="1">
      <alignment horizontal="center" vertical="center"/>
    </xf>
    <xf numFmtId="0" fontId="1" fillId="0" borderId="2" xfId="0" applyFont="1" applyBorder="1" applyAlignment="1" applyProtection="1">
      <alignment horizontal="left" vertical="top" wrapText="1"/>
    </xf>
    <xf numFmtId="0" fontId="1" fillId="0" borderId="2" xfId="0" applyFont="1" applyBorder="1" applyAlignment="1" applyProtection="1">
      <alignment vertical="top" wrapText="1"/>
    </xf>
    <xf numFmtId="0" fontId="10" fillId="0" borderId="1" xfId="0" applyFont="1" applyBorder="1" applyAlignment="1" applyProtection="1">
      <alignment wrapText="1"/>
    </xf>
    <xf numFmtId="0" fontId="11" fillId="0" borderId="4" xfId="0" applyFont="1" applyBorder="1" applyAlignment="1" applyProtection="1">
      <alignment horizontal="center" vertical="center"/>
    </xf>
    <xf numFmtId="1" fontId="11" fillId="0" borderId="4" xfId="0" applyNumberFormat="1" applyFont="1" applyBorder="1" applyAlignment="1" applyProtection="1">
      <alignment horizontal="center" vertical="center"/>
    </xf>
    <xf numFmtId="1" fontId="4" fillId="0" borderId="1" xfId="0" applyNumberFormat="1" applyFont="1" applyBorder="1" applyAlignment="1" applyProtection="1">
      <alignment horizontal="center" vertical="top"/>
    </xf>
    <xf numFmtId="0" fontId="10" fillId="0" borderId="2" xfId="0" applyFont="1" applyBorder="1" applyAlignment="1" applyProtection="1">
      <alignment horizontal="left" vertical="top" wrapText="1"/>
    </xf>
    <xf numFmtId="0" fontId="10" fillId="0" borderId="3" xfId="0" applyFont="1" applyBorder="1" applyAlignment="1" applyProtection="1">
      <alignment horizontal="left" vertical="top" wrapText="1"/>
    </xf>
    <xf numFmtId="0" fontId="11" fillId="0" borderId="3" xfId="0" applyFont="1" applyBorder="1" applyAlignment="1" applyProtection="1">
      <alignment horizontal="center" vertical="center"/>
    </xf>
    <xf numFmtId="0" fontId="15" fillId="0" borderId="1" xfId="0" applyFont="1" applyBorder="1" applyAlignment="1" applyProtection="1">
      <alignment horizontal="left" vertical="top" wrapText="1"/>
    </xf>
    <xf numFmtId="0" fontId="4" fillId="0" borderId="3" xfId="0" applyFont="1" applyBorder="1" applyAlignment="1" applyProtection="1">
      <alignment horizontal="center" vertical="center"/>
    </xf>
    <xf numFmtId="1" fontId="4" fillId="0" borderId="3" xfId="0" applyNumberFormat="1" applyFont="1" applyBorder="1" applyAlignment="1" applyProtection="1">
      <alignment horizontal="center" vertical="center"/>
    </xf>
    <xf numFmtId="0" fontId="1" fillId="0" borderId="0" xfId="0" applyFont="1" applyBorder="1" applyAlignment="1" applyProtection="1">
      <alignment horizontal="center" vertical="top"/>
    </xf>
    <xf numFmtId="0" fontId="18" fillId="0" borderId="0" xfId="0" applyFont="1" applyBorder="1" applyAlignment="1" applyProtection="1">
      <alignment vertical="top"/>
    </xf>
    <xf numFmtId="1" fontId="19" fillId="0" borderId="0" xfId="0" applyNumberFormat="1" applyFont="1" applyBorder="1" applyAlignment="1" applyProtection="1">
      <alignment vertical="top"/>
    </xf>
    <xf numFmtId="0" fontId="20" fillId="0" borderId="0" xfId="0" applyFont="1" applyBorder="1" applyAlignment="1" applyProtection="1">
      <alignment vertical="top"/>
    </xf>
    <xf numFmtId="0" fontId="19" fillId="0" borderId="0" xfId="0" applyFont="1" applyBorder="1" applyAlignment="1" applyProtection="1">
      <alignment vertical="top"/>
    </xf>
    <xf numFmtId="0" fontId="18" fillId="0" borderId="1" xfId="0" applyFont="1" applyBorder="1" applyAlignment="1" applyProtection="1">
      <alignment horizontal="center" vertical="center"/>
    </xf>
    <xf numFmtId="1" fontId="21" fillId="0" borderId="1" xfId="0" applyNumberFormat="1" applyFont="1" applyBorder="1" applyAlignment="1" applyProtection="1">
      <alignment horizontal="center" vertical="center"/>
    </xf>
    <xf numFmtId="0" fontId="22" fillId="0" borderId="1" xfId="0" applyFont="1" applyBorder="1" applyAlignment="1" applyProtection="1">
      <alignment horizontal="right" vertical="center" wrapText="1"/>
    </xf>
    <xf numFmtId="0" fontId="23" fillId="0" borderId="1" xfId="0" applyFont="1" applyBorder="1" applyAlignment="1" applyProtection="1">
      <alignment horizontal="left" vertical="top"/>
    </xf>
    <xf numFmtId="0" fontId="20" fillId="0" borderId="1" xfId="0" applyFont="1" applyBorder="1" applyAlignment="1" applyProtection="1">
      <alignment horizontal="center" vertical="center"/>
    </xf>
    <xf numFmtId="0" fontId="0" fillId="0" borderId="0" xfId="0" applyFont="1" applyBorder="1" applyAlignment="1" applyProtection="1">
      <alignment vertical="top"/>
    </xf>
    <xf numFmtId="0" fontId="24" fillId="0" borderId="5" xfId="0" applyFont="1" applyBorder="1" applyAlignment="1" applyProtection="1">
      <alignment horizontal="center" vertical="center"/>
    </xf>
    <xf numFmtId="0" fontId="24" fillId="0" borderId="6" xfId="0" applyFont="1" applyBorder="1" applyAlignment="1" applyProtection="1">
      <alignment horizontal="center" vertical="center"/>
    </xf>
    <xf numFmtId="0" fontId="24" fillId="0" borderId="7" xfId="0" applyFont="1" applyBorder="1" applyAlignment="1" applyProtection="1">
      <alignment horizontal="center" vertical="center"/>
    </xf>
    <xf numFmtId="0" fontId="8" fillId="0" borderId="1" xfId="0" applyFont="1" applyBorder="1" applyAlignment="1" applyProtection="1">
      <alignment horizontal="center" vertical="center"/>
    </xf>
    <xf numFmtId="0" fontId="25" fillId="0" borderId="8" xfId="0" applyFont="1" applyBorder="1" applyAlignment="1" applyProtection="1">
      <alignment horizontal="center" vertical="center"/>
    </xf>
    <xf numFmtId="0" fontId="18" fillId="0" borderId="9" xfId="0" applyFont="1" applyBorder="1" applyAlignment="1" applyProtection="1">
      <alignment horizontal="center" vertical="center"/>
    </xf>
    <xf numFmtId="0" fontId="18" fillId="0" borderId="7" xfId="0" applyFont="1" applyBorder="1" applyAlignment="1" applyProtection="1">
      <alignment horizontal="center" vertical="center"/>
    </xf>
    <xf numFmtId="0" fontId="23" fillId="0" borderId="1" xfId="0" applyFont="1" applyBorder="1" applyAlignment="1" applyProtection="1">
      <alignment horizontal="center" vertical="center"/>
    </xf>
    <xf numFmtId="0" fontId="26" fillId="0" borderId="1" xfId="0" applyFont="1" applyBorder="1" applyAlignment="1" applyProtection="1">
      <alignment horizontal="center" vertical="center"/>
    </xf>
    <xf numFmtId="0" fontId="27" fillId="0" borderId="9" xfId="0" applyFont="1" applyBorder="1" applyAlignment="1" applyProtection="1">
      <alignment vertical="top"/>
    </xf>
    <xf numFmtId="0" fontId="28" fillId="0" borderId="1" xfId="0" applyFont="1" applyBorder="1" applyAlignment="1" applyProtection="1">
      <alignment horizontal="center" vertical="center"/>
    </xf>
    <xf numFmtId="0" fontId="29" fillId="0" borderId="10" xfId="0" applyFont="1" applyBorder="1" applyAlignment="1" applyProtection="1">
      <alignment horizontal="center" vertical="center"/>
    </xf>
    <xf numFmtId="0" fontId="29" fillId="0" borderId="11" xfId="0" applyFont="1" applyBorder="1" applyAlignment="1" applyProtection="1">
      <alignment horizontal="center" vertical="center"/>
    </xf>
    <xf numFmtId="0" fontId="19" fillId="0" borderId="0" xfId="0" applyFont="1" applyBorder="1" applyAlignment="1" applyProtection="1">
      <alignment horizontal="center" vertical="top"/>
    </xf>
    <xf numFmtId="0" fontId="19" fillId="2" borderId="0" xfId="0" applyFont="1" applyFill="1" applyBorder="1" applyAlignment="1" applyProtection="1">
      <alignment vertical="top"/>
    </xf>
    <xf numFmtId="0" fontId="30" fillId="0" borderId="0" xfId="0" applyFont="1" applyBorder="1" applyAlignment="1" applyProtection="1">
      <alignment vertical="top"/>
    </xf>
    <xf numFmtId="0" fontId="19" fillId="2" borderId="0" xfId="0" applyFont="1" applyFill="1" applyBorder="1" applyAlignment="1" applyProtection="1">
      <alignment horizontal="center" vertical="top"/>
    </xf>
    <xf numFmtId="0" fontId="31" fillId="0" borderId="0" xfId="0" applyFont="1" applyBorder="1" applyAlignment="1" applyProtection="1">
      <alignment vertical="top"/>
    </xf>
    <xf numFmtId="0" fontId="17" fillId="0" borderId="10" xfId="0" applyFont="1" applyBorder="1" applyAlignment="1" applyProtection="1">
      <alignment horizontal="center" vertical="center"/>
    </xf>
    <xf numFmtId="0" fontId="17" fillId="0" borderId="11" xfId="0" applyFont="1" applyBorder="1" applyAlignment="1" applyProtection="1">
      <alignment horizontal="center" vertical="center"/>
    </xf>
    <xf numFmtId="0" fontId="32" fillId="0" borderId="0" xfId="0" applyFont="1" applyBorder="1" applyAlignment="1" applyProtection="1">
      <alignment vertical="top"/>
    </xf>
    <xf numFmtId="0" fontId="33" fillId="0" borderId="0" xfId="0" applyFont="1" applyBorder="1" applyAlignment="1" applyProtection="1">
      <alignment vertical="top"/>
    </xf>
    <xf numFmtId="0" fontId="1" fillId="0" borderId="1" xfId="0" applyFont="1" applyBorder="1" applyAlignment="1" applyProtection="1">
      <alignment horizontal="center" vertical="center"/>
    </xf>
    <xf numFmtId="0" fontId="19" fillId="0" borderId="12" xfId="0" applyFont="1" applyBorder="1" applyAlignment="1" applyProtection="1">
      <alignment vertical="top"/>
    </xf>
    <xf numFmtId="0" fontId="1" fillId="0" borderId="1" xfId="0" applyFont="1" applyBorder="1" applyAlignment="1" applyProtection="1">
      <alignment horizontal="center" vertical="top"/>
    </xf>
    <xf numFmtId="0" fontId="1" fillId="0" borderId="0" xfId="0" applyFont="1" applyBorder="1" applyAlignment="1" applyProtection="1">
      <alignment horizontal="center" vertical="center"/>
    </xf>
    <xf numFmtId="0" fontId="20" fillId="0" borderId="1" xfId="0" applyFont="1" applyBorder="1" applyAlignment="1" applyProtection="1">
      <alignment vertical="top"/>
    </xf>
    <xf numFmtId="0" fontId="10" fillId="0" borderId="1" xfId="0" applyFont="1" applyBorder="1" applyAlignment="1" applyProtection="1">
      <alignment horizontal="center" vertical="center"/>
    </xf>
    <xf numFmtId="0" fontId="4" fillId="0" borderId="1" xfId="0" applyFont="1" applyBorder="1" applyAlignment="1" applyProtection="1">
      <alignment vertical="top"/>
    </xf>
    <xf numFmtId="0" fontId="34" fillId="0" borderId="0" xfId="0" applyFont="1" applyBorder="1" applyAlignment="1" applyProtection="1">
      <alignment vertical="top"/>
    </xf>
    <xf numFmtId="0" fontId="1" fillId="0" borderId="13" xfId="0" applyFont="1" applyBorder="1" applyAlignment="1" applyProtection="1">
      <alignment horizontal="center" vertical="center"/>
    </xf>
    <xf numFmtId="0" fontId="1" fillId="0" borderId="9" xfId="0" applyFont="1" applyBorder="1" applyAlignment="1" applyProtection="1">
      <alignment horizontal="center" vertical="center"/>
    </xf>
    <xf numFmtId="0" fontId="10" fillId="0" borderId="9" xfId="0" applyFont="1" applyBorder="1" applyAlignment="1" applyProtection="1">
      <alignment horizontal="center" vertical="center"/>
    </xf>
    <xf numFmtId="0" fontId="4" fillId="0" borderId="9" xfId="0" applyFont="1" applyBorder="1" applyAlignment="1" applyProtection="1">
      <alignment horizontal="center" vertical="center"/>
    </xf>
    <xf numFmtId="0" fontId="8" fillId="0" borderId="9" xfId="0" applyFont="1" applyBorder="1" applyAlignment="1" applyProtection="1">
      <alignment horizontal="center" vertical="center"/>
    </xf>
    <xf numFmtId="0" fontId="28" fillId="0" borderId="0" xfId="0" applyFont="1" applyBorder="1" applyAlignment="1" applyProtection="1">
      <alignment vertical="top"/>
    </xf>
    <xf numFmtId="0" fontId="19" fillId="0" borderId="0" xfId="0" applyFont="1" applyBorder="1" applyAlignment="1" applyProtection="1">
      <alignment horizontal="left" vertical="top"/>
    </xf>
    <xf numFmtId="0" fontId="1" fillId="0" borderId="15" xfId="0" applyFont="1" applyBorder="1" applyAlignment="1" applyProtection="1">
      <alignment horizontal="center" vertical="center"/>
    </xf>
    <xf numFmtId="0" fontId="1" fillId="0" borderId="3" xfId="0" applyFont="1" applyBorder="1" applyAlignment="1" applyProtection="1">
      <alignment horizontal="center" vertical="center" textRotation="90" wrapText="1"/>
    </xf>
    <xf numFmtId="0" fontId="1" fillId="0" borderId="3" xfId="0" applyFont="1" applyBorder="1" applyAlignment="1" applyProtection="1">
      <alignment horizontal="center" vertical="center" textRotation="90"/>
    </xf>
    <xf numFmtId="0" fontId="1" fillId="0" borderId="2" xfId="0" applyFont="1" applyBorder="1" applyAlignment="1" applyProtection="1">
      <alignment horizontal="center" vertical="center"/>
    </xf>
    <xf numFmtId="0" fontId="1" fillId="0" borderId="12" xfId="0" applyFont="1" applyBorder="1" applyAlignment="1" applyProtection="1">
      <alignment horizontal="center" vertical="top" wrapText="1"/>
    </xf>
    <xf numFmtId="0" fontId="1" fillId="0" borderId="0" xfId="0" applyFont="1" applyBorder="1" applyAlignment="1" applyProtection="1">
      <alignment horizontal="center" vertical="top" wrapText="1"/>
    </xf>
    <xf numFmtId="0" fontId="1" fillId="0" borderId="16" xfId="0" applyFont="1" applyBorder="1" applyAlignment="1" applyProtection="1">
      <alignment horizontal="center" vertical="top" wrapText="1"/>
    </xf>
    <xf numFmtId="0" fontId="1" fillId="0" borderId="1" xfId="0" applyFont="1" applyBorder="1" applyAlignment="1" applyProtection="1">
      <alignment horizontal="center" vertical="top" wrapText="1"/>
    </xf>
    <xf numFmtId="0" fontId="1" fillId="0" borderId="4" xfId="0" applyFont="1" applyBorder="1" applyAlignment="1" applyProtection="1">
      <alignment horizontal="left" vertical="center"/>
    </xf>
    <xf numFmtId="0" fontId="1" fillId="0" borderId="4" xfId="0" applyFont="1" applyBorder="1" applyAlignment="1" applyProtection="1">
      <alignment horizontal="center" vertical="center" wrapText="1"/>
    </xf>
    <xf numFmtId="0" fontId="1" fillId="0" borderId="4" xfId="0" applyFont="1" applyBorder="1" applyAlignment="1" applyProtection="1">
      <alignment horizontal="center" vertical="top"/>
    </xf>
    <xf numFmtId="0" fontId="1" fillId="0" borderId="2" xfId="0" applyFont="1" applyBorder="1" applyAlignment="1" applyProtection="1">
      <alignment horizontal="center" vertical="top"/>
    </xf>
    <xf numFmtId="0" fontId="1" fillId="0" borderId="17" xfId="0" applyFont="1" applyBorder="1" applyAlignment="1" applyProtection="1">
      <alignment horizontal="center" vertical="top"/>
    </xf>
    <xf numFmtId="0" fontId="1" fillId="0" borderId="9" xfId="0" applyFont="1" applyBorder="1" applyAlignment="1" applyProtection="1">
      <alignment horizontal="center" vertical="top"/>
    </xf>
    <xf numFmtId="0" fontId="36" fillId="0" borderId="0" xfId="0" applyFont="1" applyBorder="1" applyAlignment="1" applyProtection="1">
      <alignment vertical="top"/>
    </xf>
    <xf numFmtId="1" fontId="4" fillId="0" borderId="17" xfId="0" applyNumberFormat="1" applyFont="1" applyBorder="1" applyAlignment="1" applyProtection="1">
      <alignment horizontal="center" vertical="center"/>
    </xf>
    <xf numFmtId="1" fontId="4" fillId="0" borderId="9" xfId="0" applyNumberFormat="1" applyFont="1" applyBorder="1" applyAlignment="1" applyProtection="1">
      <alignment horizontal="center" vertical="center"/>
    </xf>
    <xf numFmtId="0" fontId="37" fillId="0" borderId="1" xfId="0" applyFont="1" applyBorder="1" applyAlignment="1" applyProtection="1">
      <alignment horizontal="center" vertical="center"/>
    </xf>
    <xf numFmtId="0" fontId="37" fillId="0" borderId="9" xfId="0" applyFont="1" applyBorder="1" applyAlignment="1" applyProtection="1">
      <alignment horizontal="center" vertical="center"/>
    </xf>
    <xf numFmtId="0" fontId="3" fillId="0" borderId="1" xfId="0" applyFont="1" applyBorder="1" applyAlignment="1" applyProtection="1">
      <alignment horizontal="center" vertical="center"/>
    </xf>
    <xf numFmtId="0" fontId="38" fillId="0" borderId="1" xfId="0" applyFont="1" applyBorder="1" applyAlignment="1" applyProtection="1">
      <alignment horizontal="center" vertical="center"/>
    </xf>
    <xf numFmtId="0" fontId="3" fillId="0" borderId="1" xfId="0" applyFont="1" applyBorder="1" applyAlignment="1" applyProtection="1">
      <alignment horizontal="center" vertical="top"/>
    </xf>
    <xf numFmtId="0" fontId="4" fillId="0" borderId="1" xfId="2" applyFont="1" applyBorder="1" applyAlignment="1" applyProtection="1">
      <alignment horizontal="center" vertical="center"/>
    </xf>
    <xf numFmtId="0" fontId="39" fillId="0" borderId="0" xfId="0" applyFont="1" applyBorder="1" applyAlignment="1" applyProtection="1">
      <alignment vertical="top"/>
    </xf>
    <xf numFmtId="0" fontId="1" fillId="0" borderId="14" xfId="0" applyFont="1" applyBorder="1" applyAlignment="1" applyProtection="1">
      <alignment vertical="center" textRotation="90" wrapText="1"/>
    </xf>
    <xf numFmtId="0" fontId="1" fillId="0" borderId="16" xfId="0" applyFont="1" applyBorder="1" applyAlignment="1" applyProtection="1">
      <alignment vertical="center" textRotation="90" wrapText="1"/>
    </xf>
    <xf numFmtId="0" fontId="1" fillId="0" borderId="15" xfId="0" applyFont="1" applyBorder="1" applyAlignment="1" applyProtection="1">
      <alignment vertical="center" textRotation="90" wrapText="1"/>
    </xf>
    <xf numFmtId="0" fontId="11" fillId="0" borderId="1" xfId="0" applyFont="1" applyBorder="1" applyAlignment="1" applyProtection="1">
      <alignment horizontal="center" vertical="center" wrapText="1"/>
    </xf>
    <xf numFmtId="0" fontId="20" fillId="0" borderId="1" xfId="0" applyFont="1" applyBorder="1" applyAlignment="1" applyProtection="1">
      <alignment horizontal="center" vertical="top"/>
    </xf>
    <xf numFmtId="0" fontId="4" fillId="3" borderId="1" xfId="0" applyFont="1" applyFill="1" applyBorder="1" applyAlignment="1" applyProtection="1">
      <alignment horizontal="center" vertical="center"/>
    </xf>
    <xf numFmtId="0" fontId="29" fillId="0" borderId="0" xfId="0" applyFont="1" applyBorder="1" applyAlignment="1" applyProtection="1">
      <alignment vertical="center"/>
    </xf>
    <xf numFmtId="0" fontId="9" fillId="0" borderId="0" xfId="0" applyFont="1" applyBorder="1" applyAlignment="1" applyProtection="1">
      <alignment vertical="center"/>
    </xf>
    <xf numFmtId="0" fontId="35" fillId="0" borderId="4" xfId="0" applyFont="1" applyBorder="1" applyAlignment="1" applyProtection="1">
      <alignment horizontal="center" vertical="center"/>
    </xf>
    <xf numFmtId="0" fontId="19" fillId="0" borderId="19" xfId="0" applyFont="1" applyBorder="1" applyAlignment="1" applyProtection="1">
      <alignment vertical="top"/>
    </xf>
    <xf numFmtId="0" fontId="1" fillId="0" borderId="1" xfId="0" applyFont="1" applyBorder="1" applyAlignment="1" applyProtection="1">
      <alignment horizontal="center" vertical="center" textRotation="90" wrapText="1"/>
    </xf>
    <xf numFmtId="0" fontId="1" fillId="0" borderId="1" xfId="0" applyFont="1" applyBorder="1" applyAlignment="1" applyProtection="1">
      <alignment horizontal="center" vertical="center" textRotation="90"/>
    </xf>
    <xf numFmtId="1" fontId="4" fillId="0" borderId="1" xfId="0" applyNumberFormat="1" applyFont="1" applyBorder="1" applyAlignment="1" applyProtection="1">
      <alignment horizontal="center" vertical="center"/>
    </xf>
    <xf numFmtId="1" fontId="4" fillId="0" borderId="1" xfId="0" applyNumberFormat="1" applyFont="1" applyBorder="1" applyAlignment="1" applyProtection="1">
      <alignment horizontal="center" vertical="center" wrapText="1"/>
    </xf>
    <xf numFmtId="0" fontId="6" fillId="0" borderId="0" xfId="0" applyFont="1" applyBorder="1" applyAlignment="1" applyProtection="1">
      <alignment horizontal="left" vertical="top"/>
    </xf>
    <xf numFmtId="0" fontId="41" fillId="0" borderId="0" xfId="0" applyFont="1" applyBorder="1" applyAlignment="1" applyProtection="1">
      <alignment vertical="top"/>
    </xf>
    <xf numFmtId="0" fontId="1" fillId="0" borderId="3" xfId="0" applyFont="1" applyBorder="1" applyAlignment="1" applyProtection="1">
      <alignment horizontal="left" vertical="top" wrapText="1"/>
    </xf>
    <xf numFmtId="0" fontId="44" fillId="0" borderId="1" xfId="0" applyFont="1" applyBorder="1" applyAlignment="1" applyProtection="1">
      <alignment horizontal="left" vertical="top" wrapText="1"/>
    </xf>
    <xf numFmtId="0" fontId="3" fillId="0" borderId="1" xfId="0" applyFont="1" applyBorder="1" applyAlignment="1" applyProtection="1">
      <alignment horizontal="left" vertical="top" indent="15"/>
    </xf>
    <xf numFmtId="0" fontId="43" fillId="0" borderId="1" xfId="0" applyFont="1" applyBorder="1" applyAlignment="1" applyProtection="1">
      <alignment horizontal="left" vertical="top" wrapText="1"/>
    </xf>
    <xf numFmtId="0" fontId="42" fillId="0" borderId="1" xfId="0" applyFont="1" applyBorder="1" applyAlignment="1" applyProtection="1">
      <alignment horizontal="left" vertical="center" wrapText="1"/>
    </xf>
    <xf numFmtId="0" fontId="4"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8"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1" fontId="11"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top"/>
    </xf>
    <xf numFmtId="0" fontId="1" fillId="0" borderId="1" xfId="0" applyFont="1" applyBorder="1" applyAlignment="1" applyProtection="1">
      <alignment horizontal="center" vertical="top"/>
    </xf>
    <xf numFmtId="0" fontId="17"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8"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1" fillId="0" borderId="3" xfId="0" applyFont="1" applyBorder="1" applyAlignment="1" applyProtection="1">
      <alignment horizontal="center" vertical="center"/>
    </xf>
    <xf numFmtId="0" fontId="1" fillId="0" borderId="18" xfId="0" applyFont="1" applyBorder="1" applyAlignment="1" applyProtection="1">
      <alignment horizontal="center" vertical="top"/>
    </xf>
    <xf numFmtId="0" fontId="11" fillId="0" borderId="1" xfId="0" applyFont="1" applyBorder="1" applyAlignment="1" applyProtection="1">
      <alignment horizontal="center" vertical="center" wrapText="1"/>
    </xf>
    <xf numFmtId="0" fontId="1" fillId="3" borderId="1" xfId="0" applyFont="1" applyFill="1" applyBorder="1" applyAlignment="1" applyProtection="1">
      <alignment horizontal="center" vertical="center"/>
    </xf>
    <xf numFmtId="1" fontId="47" fillId="0" borderId="1" xfId="0" applyNumberFormat="1" applyFont="1" applyBorder="1" applyAlignment="1" applyProtection="1">
      <alignment horizontal="center" vertical="top"/>
    </xf>
    <xf numFmtId="0" fontId="19" fillId="0" borderId="1" xfId="0" applyFont="1" applyBorder="1" applyAlignment="1" applyProtection="1">
      <alignment vertical="top"/>
    </xf>
    <xf numFmtId="0" fontId="16" fillId="0" borderId="1" xfId="0" applyFont="1" applyBorder="1" applyAlignment="1" applyProtection="1">
      <alignment horizontal="left" vertical="top" wrapText="1"/>
    </xf>
    <xf numFmtId="0" fontId="44" fillId="0" borderId="1" xfId="0" applyFont="1" applyBorder="1" applyAlignment="1" applyProtection="1">
      <alignment horizontal="left" vertical="center" wrapText="1"/>
    </xf>
    <xf numFmtId="0" fontId="10" fillId="0" borderId="2" xfId="0" applyFont="1" applyBorder="1" applyAlignment="1" applyProtection="1">
      <alignment vertical="top" wrapText="1"/>
    </xf>
    <xf numFmtId="0" fontId="43" fillId="0" borderId="2" xfId="0" applyFont="1" applyBorder="1" applyAlignment="1" applyProtection="1">
      <alignment horizontal="left" vertical="top" wrapText="1"/>
    </xf>
    <xf numFmtId="0" fontId="43" fillId="0" borderId="1" xfId="0" applyFont="1" applyBorder="1" applyAlignment="1" applyProtection="1">
      <alignment wrapText="1"/>
    </xf>
    <xf numFmtId="0" fontId="1" fillId="0" borderId="1" xfId="0" applyFont="1" applyBorder="1" applyAlignment="1" applyProtection="1">
      <alignment horizontal="left" vertical="center" wrapText="1"/>
    </xf>
    <xf numFmtId="0" fontId="1" fillId="0" borderId="1" xfId="0" applyFont="1" applyBorder="1" applyAlignment="1" applyProtection="1">
      <alignment vertical="center" wrapText="1"/>
    </xf>
    <xf numFmtId="0" fontId="42" fillId="0" borderId="1" xfId="0" applyFont="1" applyBorder="1" applyAlignment="1" applyProtection="1">
      <alignment vertical="center" wrapText="1"/>
    </xf>
    <xf numFmtId="0" fontId="48" fillId="0" borderId="1" xfId="0" applyFont="1" applyBorder="1" applyAlignment="1" applyProtection="1">
      <alignment horizontal="center" vertical="top"/>
    </xf>
    <xf numFmtId="0" fontId="6" fillId="0" borderId="1" xfId="0" applyFont="1" applyBorder="1" applyAlignment="1" applyProtection="1">
      <alignment horizontal="center" vertical="top"/>
    </xf>
    <xf numFmtId="0" fontId="1" fillId="0" borderId="3" xfId="0" applyFont="1" applyBorder="1" applyAlignment="1" applyProtection="1">
      <alignment horizontal="center" vertical="top"/>
    </xf>
    <xf numFmtId="0" fontId="1" fillId="0" borderId="20" xfId="0" applyFont="1" applyBorder="1" applyAlignment="1" applyProtection="1">
      <alignment horizontal="center" vertical="center"/>
    </xf>
    <xf numFmtId="0" fontId="1" fillId="0" borderId="18" xfId="0" applyFont="1" applyBorder="1" applyAlignment="1" applyProtection="1">
      <alignment horizontal="center" vertical="center"/>
    </xf>
    <xf numFmtId="0" fontId="4" fillId="0" borderId="2" xfId="0" applyFont="1" applyBorder="1" applyAlignment="1" applyProtection="1">
      <alignment horizontal="center" vertical="top"/>
    </xf>
    <xf numFmtId="1" fontId="17" fillId="0" borderId="1" xfId="0" applyNumberFormat="1" applyFont="1" applyBorder="1" applyAlignment="1" applyProtection="1">
      <alignment horizontal="center" vertical="center"/>
    </xf>
    <xf numFmtId="1" fontId="17" fillId="0" borderId="1" xfId="0" applyNumberFormat="1" applyFont="1" applyBorder="1" applyAlignment="1" applyProtection="1">
      <alignment horizontal="center" vertical="center" wrapText="1"/>
    </xf>
    <xf numFmtId="1" fontId="49" fillId="0" borderId="1" xfId="0" applyNumberFormat="1" applyFont="1" applyBorder="1" applyAlignment="1" applyProtection="1">
      <alignment horizontal="center" vertical="center"/>
    </xf>
    <xf numFmtId="0" fontId="17" fillId="0" borderId="1" xfId="0" applyFont="1" applyBorder="1" applyAlignment="1" applyProtection="1">
      <alignment horizontal="center" vertical="top"/>
    </xf>
    <xf numFmtId="0" fontId="50" fillId="0" borderId="0" xfId="0" applyFont="1"/>
    <xf numFmtId="0" fontId="1"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top"/>
    </xf>
    <xf numFmtId="0" fontId="51" fillId="0" borderId="3" xfId="0" applyNumberFormat="1" applyFont="1" applyFill="1" applyBorder="1" applyAlignment="1" applyProtection="1">
      <alignment horizontal="center" vertical="center"/>
    </xf>
    <xf numFmtId="2" fontId="0" fillId="0" borderId="0" xfId="0" applyNumberFormat="1"/>
    <xf numFmtId="0" fontId="4" fillId="0" borderId="1" xfId="0" applyNumberFormat="1" applyFont="1" applyBorder="1" applyAlignment="1" applyProtection="1">
      <alignment horizontal="center" vertical="center"/>
    </xf>
    <xf numFmtId="0" fontId="0" fillId="0" borderId="0" xfId="0" applyNumberFormat="1"/>
    <xf numFmtId="0" fontId="52" fillId="0" borderId="1" xfId="0" applyFont="1" applyBorder="1" applyAlignment="1" applyProtection="1">
      <alignment horizontal="center" vertical="top"/>
    </xf>
    <xf numFmtId="0" fontId="51" fillId="0" borderId="1" xfId="0" applyFont="1" applyBorder="1" applyAlignment="1" applyProtection="1">
      <alignment horizontal="center" vertical="center"/>
    </xf>
    <xf numFmtId="0" fontId="19" fillId="0" borderId="1" xfId="0" applyFont="1" applyBorder="1" applyAlignment="1" applyProtection="1">
      <alignment horizontal="center" vertical="top"/>
    </xf>
    <xf numFmtId="0" fontId="19" fillId="0" borderId="1" xfId="0" applyFont="1" applyBorder="1" applyAlignment="1" applyProtection="1">
      <alignment horizontal="center" vertical="center"/>
    </xf>
    <xf numFmtId="0" fontId="1" fillId="0" borderId="18" xfId="0" applyFont="1" applyBorder="1" applyAlignment="1" applyProtection="1">
      <alignment vertical="center" textRotation="1" wrapText="1"/>
    </xf>
    <xf numFmtId="0" fontId="1" fillId="0" borderId="20" xfId="0" applyFont="1" applyBorder="1" applyAlignment="1" applyProtection="1">
      <alignment vertical="center" textRotation="1" wrapText="1"/>
    </xf>
    <xf numFmtId="0" fontId="1" fillId="0" borderId="14" xfId="0" applyFont="1" applyBorder="1" applyAlignment="1" applyProtection="1">
      <alignment vertical="center" textRotation="1" wrapText="1"/>
    </xf>
    <xf numFmtId="0" fontId="1" fillId="0" borderId="15" xfId="0" applyFont="1" applyBorder="1" applyAlignment="1" applyProtection="1">
      <alignment vertical="center" textRotation="1" wrapText="1"/>
    </xf>
    <xf numFmtId="0" fontId="36" fillId="0" borderId="1" xfId="0" applyFont="1" applyBorder="1" applyAlignment="1" applyProtection="1">
      <alignment horizontal="center" vertical="center"/>
    </xf>
    <xf numFmtId="0" fontId="51" fillId="0" borderId="3" xfId="0" applyFont="1" applyBorder="1" applyAlignment="1" applyProtection="1">
      <alignment horizontal="center" vertical="center"/>
    </xf>
    <xf numFmtId="0" fontId="44" fillId="0" borderId="3" xfId="0" applyFont="1" applyBorder="1" applyAlignment="1" applyProtection="1">
      <alignment horizontal="center" vertical="center"/>
    </xf>
    <xf numFmtId="0" fontId="44" fillId="0" borderId="1"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1" xfId="0" applyFont="1" applyBorder="1" applyAlignment="1" applyProtection="1">
      <alignment horizontal="center" vertical="top"/>
    </xf>
    <xf numFmtId="0" fontId="51" fillId="0" borderId="1" xfId="0" applyFont="1" applyBorder="1" applyAlignment="1" applyProtection="1">
      <alignment horizontal="center" vertical="center" wrapText="1"/>
    </xf>
    <xf numFmtId="0" fontId="51" fillId="0" borderId="1" xfId="0" applyFont="1" applyBorder="1" applyAlignment="1" applyProtection="1">
      <alignment vertical="top"/>
    </xf>
    <xf numFmtId="0" fontId="51" fillId="0" borderId="0" xfId="0" applyFont="1" applyBorder="1" applyAlignment="1" applyProtection="1">
      <alignment vertical="top"/>
    </xf>
    <xf numFmtId="0" fontId="51" fillId="0" borderId="0" xfId="0" applyFont="1" applyBorder="1" applyAlignment="1" applyProtection="1">
      <alignment horizontal="center" vertical="center"/>
    </xf>
    <xf numFmtId="1" fontId="4" fillId="0" borderId="1" xfId="0" applyNumberFormat="1" applyFont="1" applyFill="1" applyBorder="1" applyAlignment="1" applyProtection="1">
      <alignment horizontal="center" vertical="center"/>
    </xf>
    <xf numFmtId="1" fontId="4" fillId="0" borderId="17" xfId="0" applyNumberFormat="1" applyFont="1" applyFill="1" applyBorder="1" applyAlignment="1" applyProtection="1">
      <alignment horizontal="center" vertical="center"/>
    </xf>
    <xf numFmtId="1" fontId="4" fillId="0" borderId="9" xfId="0" applyNumberFormat="1" applyFont="1" applyFill="1" applyBorder="1" applyAlignment="1" applyProtection="1">
      <alignment horizontal="center" vertical="center"/>
    </xf>
    <xf numFmtId="0" fontId="53" fillId="0" borderId="1" xfId="0" applyFont="1" applyBorder="1" applyAlignment="1" applyProtection="1">
      <alignment horizontal="center" vertical="center"/>
    </xf>
    <xf numFmtId="1" fontId="17" fillId="0" borderId="3" xfId="0" applyNumberFormat="1" applyFont="1" applyBorder="1" applyAlignment="1" applyProtection="1">
      <alignment horizontal="center" vertical="center"/>
    </xf>
    <xf numFmtId="0" fontId="4" fillId="0" borderId="1" xfId="0" applyFont="1" applyBorder="1" applyAlignment="1" applyProtection="1">
      <alignment horizontal="center" vertical="center"/>
    </xf>
    <xf numFmtId="0" fontId="11"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xf>
    <xf numFmtId="0" fontId="16" fillId="0" borderId="1" xfId="0" applyFont="1" applyBorder="1" applyAlignment="1" applyProtection="1">
      <alignment horizontal="right" vertical="top" wrapText="1"/>
    </xf>
    <xf numFmtId="0" fontId="16" fillId="0" borderId="2" xfId="0" applyFont="1" applyBorder="1" applyAlignment="1" applyProtection="1">
      <alignment horizontal="right" vertical="top" wrapText="1"/>
    </xf>
    <xf numFmtId="0" fontId="17" fillId="0" borderId="4" xfId="0" applyFont="1" applyBorder="1" applyAlignment="1" applyProtection="1">
      <alignment horizontal="center" vertical="center"/>
    </xf>
    <xf numFmtId="0" fontId="55" fillId="0" borderId="0" xfId="0" applyFont="1" applyBorder="1" applyAlignment="1" applyProtection="1">
      <alignment vertical="top"/>
    </xf>
    <xf numFmtId="1" fontId="0" fillId="0" borderId="0" xfId="0" applyNumberFormat="1"/>
    <xf numFmtId="0" fontId="56" fillId="0" borderId="1" xfId="0" applyFont="1" applyBorder="1" applyAlignment="1" applyProtection="1">
      <alignment horizontal="center" vertical="center"/>
    </xf>
    <xf numFmtId="0" fontId="57" fillId="0" borderId="1" xfId="0" applyFont="1" applyBorder="1" applyAlignment="1" applyProtection="1">
      <alignment horizontal="center" vertical="top"/>
    </xf>
    <xf numFmtId="0" fontId="58" fillId="0" borderId="1" xfId="0" applyFont="1" applyBorder="1" applyAlignment="1" applyProtection="1">
      <alignment horizontal="center" vertical="center"/>
    </xf>
    <xf numFmtId="0" fontId="59" fillId="0" borderId="1" xfId="0" applyFont="1" applyBorder="1" applyAlignment="1" applyProtection="1">
      <alignment horizontal="center" vertical="center"/>
    </xf>
    <xf numFmtId="1" fontId="56"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top"/>
    </xf>
    <xf numFmtId="0" fontId="60" fillId="0" borderId="1" xfId="0" applyFont="1" applyBorder="1" applyAlignment="1" applyProtection="1">
      <alignment horizontal="center" vertical="center" wrapText="1"/>
    </xf>
    <xf numFmtId="0" fontId="57" fillId="0" borderId="1" xfId="0" applyFont="1" applyBorder="1" applyAlignment="1" applyProtection="1">
      <alignment horizontal="center" vertical="center"/>
    </xf>
    <xf numFmtId="0" fontId="57"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1" fontId="51" fillId="0" borderId="1" xfId="0" applyNumberFormat="1"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top"/>
    </xf>
    <xf numFmtId="0" fontId="4" fillId="0" borderId="0" xfId="0" applyFont="1" applyBorder="1" applyAlignment="1" applyProtection="1">
      <alignment horizontal="center" vertical="top"/>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top"/>
    </xf>
    <xf numFmtId="0" fontId="1" fillId="0" borderId="1" xfId="0" applyFont="1" applyBorder="1" applyAlignment="1" applyProtection="1">
      <alignment horizontal="center" vertical="top"/>
    </xf>
    <xf numFmtId="0" fontId="52" fillId="0" borderId="0" xfId="0" applyFont="1" applyBorder="1" applyAlignment="1" applyProtection="1">
      <alignment vertical="top"/>
    </xf>
    <xf numFmtId="0" fontId="52" fillId="0" borderId="1" xfId="0" applyFont="1" applyBorder="1" applyAlignment="1" applyProtection="1">
      <alignment vertical="top"/>
    </xf>
    <xf numFmtId="0" fontId="52" fillId="0" borderId="0" xfId="0" applyFont="1" applyBorder="1" applyAlignment="1" applyProtection="1">
      <alignment horizontal="center" vertical="top"/>
    </xf>
    <xf numFmtId="0" fontId="51" fillId="0" borderId="0" xfId="0" applyFont="1" applyBorder="1" applyAlignment="1" applyProtection="1">
      <alignment horizontal="center" vertical="top"/>
    </xf>
    <xf numFmtId="0" fontId="19"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1" fontId="62" fillId="0" borderId="1" xfId="0" applyNumberFormat="1" applyFont="1" applyBorder="1" applyAlignment="1" applyProtection="1">
      <alignment horizontal="center" vertical="center" wrapText="1"/>
    </xf>
    <xf numFmtId="0" fontId="1" fillId="3" borderId="1" xfId="0" applyFont="1" applyFill="1" applyBorder="1" applyAlignment="1" applyProtection="1">
      <alignment horizontal="center" vertical="top"/>
    </xf>
    <xf numFmtId="0" fontId="4" fillId="0" borderId="1" xfId="0" applyFont="1" applyBorder="1" applyAlignment="1" applyProtection="1">
      <alignment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top"/>
    </xf>
    <xf numFmtId="0" fontId="51" fillId="0" borderId="4" xfId="0" applyFont="1" applyBorder="1" applyAlignment="1" applyProtection="1">
      <alignment horizontal="center" vertical="center"/>
    </xf>
    <xf numFmtId="0" fontId="51" fillId="0" borderId="2" xfId="0" applyFont="1" applyBorder="1" applyAlignment="1" applyProtection="1">
      <alignment horizontal="center" vertical="center"/>
    </xf>
    <xf numFmtId="0" fontId="53"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4" fillId="0" borderId="1" xfId="0" applyFont="1" applyBorder="1" applyAlignment="1" applyProtection="1">
      <alignment horizontal="center" vertical="top"/>
    </xf>
    <xf numFmtId="1" fontId="60" fillId="0" borderId="1" xfId="0" applyNumberFormat="1" applyFont="1" applyBorder="1" applyAlignment="1" applyProtection="1">
      <alignment horizontal="center" vertical="center" wrapText="1"/>
    </xf>
    <xf numFmtId="1" fontId="20" fillId="0" borderId="0" xfId="0" applyNumberFormat="1" applyFont="1" applyBorder="1" applyAlignment="1" applyProtection="1">
      <alignment vertical="top"/>
    </xf>
    <xf numFmtId="1" fontId="17" fillId="0" borderId="1" xfId="0" applyNumberFormat="1" applyFont="1" applyBorder="1" applyAlignment="1" applyProtection="1">
      <alignment horizontal="center" vertical="top"/>
    </xf>
    <xf numFmtId="1" fontId="48" fillId="0" borderId="1" xfId="0" applyNumberFormat="1" applyFont="1" applyBorder="1" applyAlignment="1" applyProtection="1">
      <alignment horizontal="center" vertical="top"/>
    </xf>
    <xf numFmtId="2" fontId="48" fillId="0" borderId="1" xfId="0" applyNumberFormat="1" applyFont="1" applyBorder="1" applyAlignment="1" applyProtection="1">
      <alignment horizontal="center" vertical="top"/>
    </xf>
    <xf numFmtId="1" fontId="45" fillId="0" borderId="1" xfId="0" applyNumberFormat="1" applyFont="1" applyBorder="1" applyAlignment="1" applyProtection="1">
      <alignment horizontal="center" vertical="center"/>
    </xf>
    <xf numFmtId="0" fontId="1" fillId="0" borderId="0" xfId="0" applyFont="1" applyBorder="1" applyAlignment="1" applyProtection="1">
      <alignment horizontal="center" vertical="top"/>
    </xf>
    <xf numFmtId="0" fontId="1" fillId="0" borderId="1" xfId="0" applyFont="1" applyBorder="1" applyAlignment="1" applyProtection="1">
      <alignment horizontal="center" vertical="top"/>
    </xf>
    <xf numFmtId="0" fontId="1" fillId="0" borderId="2" xfId="0" applyFont="1" applyBorder="1" applyAlignment="1" applyProtection="1">
      <alignment horizontal="center" vertical="top"/>
    </xf>
    <xf numFmtId="1" fontId="57" fillId="0" borderId="1" xfId="0" applyNumberFormat="1" applyFont="1" applyBorder="1" applyAlignment="1" applyProtection="1">
      <alignment horizontal="center" vertical="center" wrapText="1"/>
    </xf>
    <xf numFmtId="2" fontId="57" fillId="0" borderId="1" xfId="0" applyNumberFormat="1" applyFont="1" applyBorder="1" applyAlignment="1" applyProtection="1">
      <alignment horizontal="center" vertical="center" wrapText="1"/>
    </xf>
    <xf numFmtId="2" fontId="1" fillId="0" borderId="1" xfId="0" applyNumberFormat="1" applyFont="1" applyBorder="1" applyAlignment="1" applyProtection="1">
      <alignment horizontal="center" vertical="top"/>
    </xf>
    <xf numFmtId="2" fontId="17" fillId="0" borderId="1" xfId="0" applyNumberFormat="1" applyFont="1" applyBorder="1" applyAlignment="1" applyProtection="1">
      <alignment horizontal="center" vertical="center"/>
    </xf>
    <xf numFmtId="2" fontId="4" fillId="0" borderId="1" xfId="0" applyNumberFormat="1" applyFont="1" applyBorder="1" applyAlignment="1" applyProtection="1">
      <alignment horizontal="center" vertical="center"/>
    </xf>
    <xf numFmtId="2" fontId="17" fillId="0" borderId="1" xfId="0" applyNumberFormat="1" applyFont="1" applyBorder="1" applyAlignment="1" applyProtection="1">
      <alignment horizontal="center" vertical="top"/>
    </xf>
    <xf numFmtId="2" fontId="4" fillId="0" borderId="1" xfId="0" applyNumberFormat="1" applyFont="1" applyBorder="1" applyAlignment="1" applyProtection="1">
      <alignment horizontal="center" vertical="top"/>
    </xf>
    <xf numFmtId="2" fontId="61" fillId="0" borderId="1" xfId="0" applyNumberFormat="1" applyFont="1" applyBorder="1" applyAlignment="1" applyProtection="1">
      <alignment horizontal="center" vertical="center"/>
    </xf>
    <xf numFmtId="2" fontId="51" fillId="0" borderId="1" xfId="0" applyNumberFormat="1" applyFont="1" applyBorder="1" applyAlignment="1" applyProtection="1">
      <alignment horizontal="center" vertical="center"/>
    </xf>
    <xf numFmtId="2" fontId="11" fillId="0" borderId="1" xfId="0" applyNumberFormat="1" applyFont="1" applyBorder="1" applyAlignment="1" applyProtection="1">
      <alignment horizontal="center" vertical="center"/>
    </xf>
    <xf numFmtId="2" fontId="8" fillId="0" borderId="1" xfId="0" applyNumberFormat="1" applyFont="1" applyBorder="1" applyAlignment="1" applyProtection="1">
      <alignment horizontal="center" vertical="center"/>
    </xf>
    <xf numFmtId="2" fontId="10" fillId="0" borderId="1" xfId="0" applyNumberFormat="1" applyFont="1" applyBorder="1" applyAlignment="1" applyProtection="1">
      <alignment horizontal="center" vertical="center"/>
    </xf>
    <xf numFmtId="2" fontId="19" fillId="0" borderId="1" xfId="0" applyNumberFormat="1" applyFont="1" applyBorder="1" applyAlignment="1" applyProtection="1">
      <alignment horizontal="center" vertical="center"/>
    </xf>
    <xf numFmtId="2" fontId="19" fillId="0" borderId="0" xfId="0" applyNumberFormat="1" applyFont="1" applyBorder="1" applyAlignment="1" applyProtection="1">
      <alignment vertical="top"/>
    </xf>
    <xf numFmtId="2" fontId="11" fillId="0" borderId="4" xfId="0" applyNumberFormat="1" applyFont="1" applyBorder="1" applyAlignment="1" applyProtection="1">
      <alignment horizontal="center" vertical="center"/>
    </xf>
    <xf numFmtId="2" fontId="4" fillId="0" borderId="2" xfId="0" applyNumberFormat="1" applyFont="1" applyBorder="1" applyAlignment="1" applyProtection="1">
      <alignment horizontal="center" vertical="center"/>
    </xf>
    <xf numFmtId="1" fontId="10" fillId="0" borderId="1" xfId="0" applyNumberFormat="1" applyFont="1" applyBorder="1" applyAlignment="1" applyProtection="1">
      <alignment horizontal="center" vertical="center"/>
    </xf>
    <xf numFmtId="1" fontId="19" fillId="0" borderId="1" xfId="0" applyNumberFormat="1" applyFont="1" applyBorder="1" applyAlignment="1" applyProtection="1">
      <alignment horizontal="center" vertical="center"/>
    </xf>
    <xf numFmtId="0" fontId="63" fillId="0" borderId="1" xfId="0" applyFont="1" applyBorder="1" applyAlignment="1" applyProtection="1">
      <alignment horizontal="center" vertical="center"/>
    </xf>
    <xf numFmtId="2" fontId="63" fillId="0" borderId="1" xfId="0" applyNumberFormat="1" applyFont="1" applyBorder="1" applyAlignment="1" applyProtection="1">
      <alignment horizontal="center" vertical="center"/>
    </xf>
    <xf numFmtId="0" fontId="2" fillId="0" borderId="0" xfId="0" applyFont="1" applyBorder="1" applyAlignment="1" applyProtection="1">
      <alignment vertical="top"/>
    </xf>
    <xf numFmtId="0" fontId="1" fillId="0" borderId="0" xfId="0" applyFont="1" applyBorder="1" applyAlignment="1" applyProtection="1">
      <alignment horizontal="center" vertical="top" wrapText="1" shrinkToFit="1"/>
    </xf>
    <xf numFmtId="0" fontId="7" fillId="0" borderId="0" xfId="0" applyFont="1" applyBorder="1" applyAlignment="1" applyProtection="1">
      <alignment horizontal="left" vertical="top"/>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2" fillId="0" borderId="0" xfId="0" applyFont="1" applyBorder="1" applyAlignment="1" applyProtection="1">
      <alignment horizontal="left" vertical="top" wrapText="1"/>
    </xf>
    <xf numFmtId="0" fontId="2" fillId="0" borderId="0" xfId="0" applyFont="1" applyBorder="1" applyAlignment="1" applyProtection="1">
      <alignment horizontal="center" vertical="top"/>
    </xf>
    <xf numFmtId="0" fontId="1" fillId="0" borderId="0" xfId="0" applyFont="1" applyBorder="1" applyAlignment="1" applyProtection="1">
      <alignment horizontal="center" vertical="top"/>
    </xf>
    <xf numFmtId="0" fontId="6" fillId="0" borderId="0" xfId="0" applyFont="1" applyBorder="1" applyAlignment="1" applyProtection="1">
      <alignment horizontal="center" vertical="top"/>
    </xf>
    <xf numFmtId="0" fontId="15" fillId="0" borderId="1" xfId="0" applyFont="1" applyBorder="1" applyAlignment="1" applyProtection="1">
      <alignment horizontal="center" vertical="center" textRotation="90" wrapText="1"/>
    </xf>
    <xf numFmtId="0" fontId="1" fillId="0" borderId="1" xfId="0" applyFont="1" applyBorder="1" applyAlignment="1" applyProtection="1">
      <alignment horizontal="center" vertical="center" textRotation="90" wrapText="1"/>
    </xf>
    <xf numFmtId="0" fontId="1"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top"/>
    </xf>
    <xf numFmtId="0" fontId="8" fillId="0" borderId="1" xfId="0" applyFont="1" applyBorder="1" applyAlignment="1" applyProtection="1">
      <alignment horizontal="center" vertical="center" textRotation="90" wrapText="1"/>
    </xf>
    <xf numFmtId="0" fontId="4" fillId="0" borderId="1" xfId="0" applyFont="1" applyBorder="1" applyAlignment="1" applyProtection="1">
      <alignment horizontal="center" vertical="center" textRotation="90" wrapText="1"/>
    </xf>
    <xf numFmtId="0" fontId="4" fillId="0" borderId="1" xfId="0" applyFont="1" applyBorder="1" applyAlignment="1" applyProtection="1">
      <alignment horizontal="center" vertical="center" textRotation="90"/>
    </xf>
    <xf numFmtId="0" fontId="1" fillId="0" borderId="1" xfId="0" applyFont="1" applyBorder="1" applyAlignment="1" applyProtection="1">
      <alignment horizontal="center" vertical="center" textRotation="90"/>
    </xf>
    <xf numFmtId="0" fontId="1" fillId="0" borderId="4" xfId="0" applyFont="1" applyBorder="1" applyAlignment="1" applyProtection="1">
      <alignment horizontal="center" vertical="center"/>
    </xf>
    <xf numFmtId="0" fontId="1" fillId="0" borderId="1" xfId="0" applyFont="1" applyBorder="1" applyAlignment="1" applyProtection="1">
      <alignment horizontal="center" vertical="top"/>
    </xf>
    <xf numFmtId="0" fontId="6" fillId="0" borderId="13" xfId="0" applyFont="1" applyBorder="1" applyAlignment="1" applyProtection="1">
      <alignment horizontal="center" vertical="center"/>
    </xf>
    <xf numFmtId="0" fontId="6" fillId="0" borderId="4" xfId="0" applyFont="1" applyBorder="1" applyAlignment="1" applyProtection="1">
      <alignment horizontal="center" vertical="center"/>
    </xf>
    <xf numFmtId="0" fontId="1" fillId="0" borderId="9" xfId="0" applyFont="1" applyBorder="1" applyAlignment="1" applyProtection="1">
      <alignment horizontal="center" vertical="center" textRotation="90" wrapText="1"/>
    </xf>
    <xf numFmtId="0" fontId="1" fillId="0" borderId="1" xfId="0" applyFont="1" applyBorder="1" applyAlignment="1" applyProtection="1">
      <alignment horizontal="left" vertical="center"/>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1" xfId="0" applyFont="1" applyBorder="1" applyAlignment="1" applyProtection="1">
      <alignment horizontal="center" vertical="top" wrapText="1"/>
    </xf>
    <xf numFmtId="0" fontId="1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textRotation="90" wrapText="1"/>
    </xf>
    <xf numFmtId="0" fontId="1" fillId="0" borderId="4" xfId="0" applyFont="1" applyBorder="1" applyAlignment="1" applyProtection="1">
      <alignment horizontal="center" vertical="center" textRotation="90"/>
    </xf>
    <xf numFmtId="0" fontId="1" fillId="0" borderId="2" xfId="0" applyFont="1" applyBorder="1" applyAlignment="1" applyProtection="1">
      <alignment horizontal="center" vertical="top"/>
    </xf>
    <xf numFmtId="0" fontId="1" fillId="0" borderId="2" xfId="0" applyFont="1" applyBorder="1" applyAlignment="1" applyProtection="1">
      <alignment horizontal="center" vertical="center" textRotation="90" wrapText="1"/>
    </xf>
    <xf numFmtId="0" fontId="1" fillId="0" borderId="13" xfId="0" applyFont="1" applyBorder="1" applyAlignment="1" applyProtection="1">
      <alignment horizontal="center" vertical="center" textRotation="1" wrapText="1"/>
    </xf>
    <xf numFmtId="0" fontId="1" fillId="0" borderId="21" xfId="0" applyFont="1" applyBorder="1" applyAlignment="1" applyProtection="1">
      <alignment horizontal="center" vertical="center" textRotation="1" wrapText="1"/>
    </xf>
    <xf numFmtId="0" fontId="1" fillId="0" borderId="3" xfId="0" applyFont="1" applyBorder="1" applyAlignment="1" applyProtection="1">
      <alignment horizontal="center" vertical="center"/>
    </xf>
    <xf numFmtId="0" fontId="1" fillId="0" borderId="18" xfId="0" applyFont="1" applyBorder="1" applyAlignment="1" applyProtection="1">
      <alignment horizontal="center" vertical="top"/>
    </xf>
    <xf numFmtId="0" fontId="15" fillId="0" borderId="3" xfId="0" applyFont="1" applyBorder="1" applyAlignment="1" applyProtection="1">
      <alignment horizontal="center" vertical="center" textRotation="90" wrapText="1"/>
    </xf>
    <xf numFmtId="0" fontId="15" fillId="0" borderId="18" xfId="0" applyFont="1" applyBorder="1" applyAlignment="1" applyProtection="1">
      <alignment horizontal="center" vertical="center" textRotation="90" wrapText="1"/>
    </xf>
    <xf numFmtId="0" fontId="15" fillId="0" borderId="2" xfId="0" applyFont="1" applyBorder="1" applyAlignment="1" applyProtection="1">
      <alignment horizontal="center" vertical="center" textRotation="90" wrapText="1"/>
    </xf>
    <xf numFmtId="0" fontId="15" fillId="0" borderId="4" xfId="0" applyFont="1" applyBorder="1" applyAlignment="1" applyProtection="1">
      <alignment horizontal="center" vertical="center" textRotation="90" wrapText="1"/>
    </xf>
    <xf numFmtId="0" fontId="6" fillId="0" borderId="1" xfId="0" applyFont="1" applyBorder="1" applyAlignment="1" applyProtection="1">
      <alignment horizontal="center" vertical="center"/>
    </xf>
    <xf numFmtId="0" fontId="15" fillId="0" borderId="4" xfId="0" applyFont="1" applyBorder="1" applyAlignment="1" applyProtection="1">
      <alignment vertical="center" textRotation="90" wrapText="1"/>
    </xf>
    <xf numFmtId="2" fontId="1" fillId="0" borderId="4" xfId="0" applyNumberFormat="1" applyFont="1" applyBorder="1" applyAlignment="1" applyProtection="1">
      <alignment horizontal="center" vertical="center" textRotation="90" wrapText="1"/>
    </xf>
    <xf numFmtId="0" fontId="1" fillId="0" borderId="4" xfId="0" applyFont="1" applyBorder="1" applyAlignment="1" applyProtection="1">
      <alignment horizontal="center" vertical="top" wrapText="1"/>
    </xf>
    <xf numFmtId="2" fontId="1" fillId="0" borderId="1" xfId="0" applyNumberFormat="1" applyFont="1" applyBorder="1" applyAlignment="1" applyProtection="1">
      <alignment horizontal="center" vertical="center" textRotation="90" wrapText="1"/>
    </xf>
    <xf numFmtId="0" fontId="5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7" xfId="0" applyFont="1" applyBorder="1" applyAlignment="1" applyProtection="1">
      <alignment horizontal="center" vertical="center" textRotation="90" wrapText="1"/>
    </xf>
    <xf numFmtId="0" fontId="1" fillId="0" borderId="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3" xfId="0" applyFont="1" applyBorder="1" applyAlignment="1" applyProtection="1">
      <alignment horizontal="center" vertical="center" textRotation="90" wrapText="1"/>
    </xf>
    <xf numFmtId="0" fontId="4" fillId="0" borderId="4"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4" fillId="0" borderId="3" xfId="0" applyFont="1" applyBorder="1" applyAlignment="1" applyProtection="1">
      <alignment horizontal="center" vertical="center" textRotation="90" wrapText="1"/>
    </xf>
    <xf numFmtId="0" fontId="4" fillId="0" borderId="19" xfId="0" applyFont="1" applyBorder="1" applyAlignment="1" applyProtection="1">
      <alignment horizontal="center" vertical="center" textRotation="90" wrapText="1"/>
    </xf>
    <xf numFmtId="0" fontId="4" fillId="0" borderId="2"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8" xfId="0" applyFont="1" applyBorder="1" applyAlignment="1" applyProtection="1">
      <alignment horizontal="center" vertical="center" textRotation="90" wrapText="1"/>
    </xf>
    <xf numFmtId="0" fontId="4" fillId="0" borderId="12" xfId="0" applyFont="1" applyBorder="1" applyAlignment="1" applyProtection="1">
      <alignment horizontal="center" vertical="center" textRotation="90" wrapText="1"/>
    </xf>
    <xf numFmtId="0" fontId="4" fillId="0" borderId="13" xfId="0" applyFont="1" applyBorder="1" applyAlignment="1" applyProtection="1">
      <alignment horizontal="center" vertical="center" textRotation="90" wrapText="1"/>
    </xf>
  </cellXfs>
  <cellStyles count="3">
    <cellStyle name="Normal" xfId="0" builtinId="0"/>
    <cellStyle name="Normal 2" xfId="1"/>
    <cellStyle name="Normal_Sheet6"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CC"/>
      <rgbColor rgb="00003366"/>
      <rgbColor rgb="00339966"/>
      <rgbColor rgb="00003300"/>
      <rgbColor rgb="00333300"/>
      <rgbColor rgb="00993300"/>
      <rgbColor rgb="00993366"/>
      <rgbColor rgb="00333399"/>
      <rgbColor rgb="00333333"/>
    </indexed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Users/user/Downloads/Raport%20centralizator%202017%20Leo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1"/>
      <sheetName val="pag2"/>
      <sheetName val="pag3"/>
      <sheetName val="pag4"/>
      <sheetName val="pag5"/>
      <sheetName val="pag6"/>
      <sheetName val="pag7"/>
      <sheetName val="pag8"/>
      <sheetName val="pag9"/>
      <sheetName val="pag10"/>
      <sheetName val="pag11"/>
      <sheetName val="pag12"/>
      <sheetName val="ser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topLeftCell="A31" zoomScale="98" zoomScaleNormal="98" workbookViewId="0">
      <selection activeCell="N52" sqref="N52"/>
    </sheetView>
  </sheetViews>
  <sheetFormatPr defaultRowHeight="12.75" x14ac:dyDescent="0.2"/>
  <cols>
    <col min="1" max="1" width="48.28515625" customWidth="1"/>
    <col min="2" max="2" width="8.42578125" customWidth="1"/>
    <col min="3" max="3" width="7.5703125" customWidth="1"/>
    <col min="4" max="4" width="7.85546875" customWidth="1"/>
    <col min="5" max="5" width="8.28515625" customWidth="1"/>
    <col min="6" max="7" width="7.7109375" customWidth="1"/>
    <col min="8" max="8" width="9.140625" customWidth="1"/>
    <col min="9" max="9" width="10.5703125" customWidth="1"/>
    <col min="10" max="10" width="15.140625" customWidth="1"/>
    <col min="11" max="1025" width="8.7109375" customWidth="1"/>
  </cols>
  <sheetData>
    <row r="1" spans="1:12" x14ac:dyDescent="0.2">
      <c r="B1" s="1"/>
      <c r="C1" s="1"/>
      <c r="D1" s="1"/>
      <c r="E1" s="1"/>
      <c r="F1" s="268"/>
      <c r="G1" s="268"/>
      <c r="H1" s="268"/>
      <c r="I1" s="268"/>
      <c r="J1" s="1"/>
    </row>
    <row r="2" spans="1:12" ht="14.25" x14ac:dyDescent="0.2">
      <c r="A2" s="2" t="s">
        <v>0</v>
      </c>
      <c r="B2" s="1"/>
      <c r="C2" s="1"/>
      <c r="D2" s="1"/>
      <c r="E2" s="1"/>
      <c r="F2" s="1"/>
      <c r="G2" s="3"/>
      <c r="H2" s="1"/>
      <c r="I2" s="1"/>
      <c r="J2" s="1"/>
    </row>
    <row r="3" spans="1:12" ht="14.25" x14ac:dyDescent="0.2">
      <c r="A3" s="2" t="s">
        <v>1</v>
      </c>
      <c r="B3" s="4" t="s">
        <v>2</v>
      </c>
      <c r="C3" s="2"/>
      <c r="D3" s="2"/>
      <c r="E3" s="1"/>
      <c r="F3" s="1"/>
      <c r="G3" s="3"/>
      <c r="H3" s="1"/>
      <c r="I3" s="1"/>
      <c r="J3" s="1"/>
    </row>
    <row r="4" spans="1:12" x14ac:dyDescent="0.2">
      <c r="A4" s="269"/>
      <c r="B4" s="269"/>
      <c r="C4" s="1"/>
      <c r="D4" s="1"/>
      <c r="E4" s="1"/>
      <c r="F4" s="1"/>
      <c r="G4" s="3"/>
      <c r="H4" s="3"/>
      <c r="I4" s="3"/>
      <c r="J4" s="1"/>
    </row>
    <row r="5" spans="1:12" x14ac:dyDescent="0.2">
      <c r="A5" s="1"/>
      <c r="B5" s="1"/>
      <c r="C5" s="1"/>
      <c r="D5" s="1"/>
      <c r="E5" s="1"/>
      <c r="F5" s="1"/>
      <c r="G5" s="1"/>
      <c r="H5" s="1"/>
      <c r="I5" s="1"/>
      <c r="J5" s="1"/>
    </row>
    <row r="6" spans="1:12" ht="18" x14ac:dyDescent="0.2">
      <c r="A6" s="5"/>
      <c r="B6" s="270" t="s">
        <v>164</v>
      </c>
      <c r="C6" s="270"/>
      <c r="D6" s="270"/>
      <c r="E6" s="270"/>
      <c r="F6" s="270"/>
      <c r="G6" s="270"/>
      <c r="H6" s="270"/>
      <c r="I6" s="270"/>
      <c r="J6" s="1"/>
    </row>
    <row r="7" spans="1:12" x14ac:dyDescent="0.2">
      <c r="A7" s="1"/>
      <c r="B7" s="1"/>
      <c r="C7" s="121" t="s">
        <v>3</v>
      </c>
      <c r="D7" s="121"/>
      <c r="E7" s="121"/>
      <c r="F7" s="121"/>
      <c r="G7" s="121"/>
      <c r="H7" s="121"/>
      <c r="J7" s="1"/>
    </row>
    <row r="8" spans="1:12" x14ac:dyDescent="0.2">
      <c r="A8" s="1"/>
      <c r="B8" s="1"/>
      <c r="C8" s="1"/>
      <c r="D8" s="1"/>
      <c r="E8" s="1"/>
      <c r="F8" s="1"/>
      <c r="G8" s="1"/>
      <c r="H8" s="1"/>
      <c r="I8" s="1"/>
      <c r="J8" s="1"/>
    </row>
    <row r="9" spans="1:12" s="8" customFormat="1" ht="24" customHeight="1" x14ac:dyDescent="0.2">
      <c r="A9" s="271" t="s">
        <v>4</v>
      </c>
      <c r="B9" s="272" t="s">
        <v>5</v>
      </c>
      <c r="C9" s="272"/>
      <c r="D9" s="272"/>
      <c r="E9" s="272"/>
      <c r="F9" s="272"/>
      <c r="G9" s="272"/>
      <c r="H9" s="272"/>
      <c r="I9" s="272"/>
      <c r="J9" s="277" t="s">
        <v>6</v>
      </c>
    </row>
    <row r="10" spans="1:12" s="8" customFormat="1" ht="43.5" customHeight="1" x14ac:dyDescent="0.2">
      <c r="A10" s="271"/>
      <c r="B10" s="278" t="s">
        <v>7</v>
      </c>
      <c r="C10" s="271" t="s">
        <v>8</v>
      </c>
      <c r="D10" s="271"/>
      <c r="E10" s="271"/>
      <c r="F10" s="271"/>
      <c r="G10" s="279" t="s">
        <v>9</v>
      </c>
      <c r="H10" s="279"/>
      <c r="I10" s="278" t="s">
        <v>10</v>
      </c>
      <c r="J10" s="277"/>
    </row>
    <row r="11" spans="1:12" s="8" customFormat="1" ht="80.25" x14ac:dyDescent="0.2">
      <c r="A11" s="271"/>
      <c r="B11" s="278"/>
      <c r="C11" s="118" t="s">
        <v>11</v>
      </c>
      <c r="D11" s="118" t="s">
        <v>12</v>
      </c>
      <c r="E11" s="118" t="s">
        <v>13</v>
      </c>
      <c r="F11" s="118" t="s">
        <v>14</v>
      </c>
      <c r="G11" s="117" t="s">
        <v>15</v>
      </c>
      <c r="H11" s="118" t="s">
        <v>16</v>
      </c>
      <c r="I11" s="278"/>
      <c r="J11" s="278"/>
      <c r="L11" s="122"/>
    </row>
    <row r="12" spans="1:12" s="8" customFormat="1" ht="15.75" customHeight="1" x14ac:dyDescent="0.2">
      <c r="A12" s="125" t="s">
        <v>17</v>
      </c>
      <c r="B12" s="104">
        <v>1</v>
      </c>
      <c r="C12" s="104">
        <v>2</v>
      </c>
      <c r="D12" s="104">
        <v>3</v>
      </c>
      <c r="E12" s="104">
        <v>4</v>
      </c>
      <c r="F12" s="104">
        <v>5</v>
      </c>
      <c r="G12" s="104">
        <v>6</v>
      </c>
      <c r="H12" s="104">
        <v>7</v>
      </c>
      <c r="I12" s="104">
        <v>8</v>
      </c>
      <c r="J12" s="104">
        <v>16</v>
      </c>
    </row>
    <row r="13" spans="1:12" s="8" customFormat="1" ht="20.25" customHeight="1" x14ac:dyDescent="0.2">
      <c r="A13" s="147" t="s">
        <v>172</v>
      </c>
      <c r="B13" s="137">
        <f>SUM(B14+B15)</f>
        <v>2</v>
      </c>
      <c r="C13" s="137">
        <f t="shared" ref="C13:J13" si="0">SUM(C14+C15)</f>
        <v>0</v>
      </c>
      <c r="D13" s="137">
        <f t="shared" si="0"/>
        <v>2</v>
      </c>
      <c r="E13" s="137">
        <f t="shared" si="0"/>
        <v>2</v>
      </c>
      <c r="F13" s="137">
        <f t="shared" si="0"/>
        <v>0</v>
      </c>
      <c r="G13" s="137">
        <f t="shared" si="0"/>
        <v>1</v>
      </c>
      <c r="H13" s="137">
        <f t="shared" si="0"/>
        <v>1</v>
      </c>
      <c r="I13" s="137">
        <f t="shared" si="0"/>
        <v>14099</v>
      </c>
      <c r="J13" s="137">
        <f t="shared" si="0"/>
        <v>3547520</v>
      </c>
    </row>
    <row r="14" spans="1:12" s="8" customFormat="1" ht="14.25" x14ac:dyDescent="0.2">
      <c r="A14" s="16" t="s">
        <v>165</v>
      </c>
      <c r="B14" s="175">
        <v>1</v>
      </c>
      <c r="C14" s="175">
        <v>0</v>
      </c>
      <c r="D14" s="175">
        <v>1</v>
      </c>
      <c r="E14" s="175">
        <v>1</v>
      </c>
      <c r="F14" s="175">
        <v>0</v>
      </c>
      <c r="G14" s="175">
        <v>1</v>
      </c>
      <c r="H14" s="175">
        <v>1</v>
      </c>
      <c r="I14" s="216">
        <v>12530</v>
      </c>
      <c r="J14" s="187">
        <v>3547520</v>
      </c>
    </row>
    <row r="15" spans="1:12" s="8" customFormat="1" ht="15.75" customHeight="1" x14ac:dyDescent="0.2">
      <c r="A15" s="16" t="s">
        <v>170</v>
      </c>
      <c r="B15" s="175">
        <v>1</v>
      </c>
      <c r="C15" s="175">
        <v>0</v>
      </c>
      <c r="D15" s="175">
        <v>1</v>
      </c>
      <c r="E15" s="175">
        <v>1</v>
      </c>
      <c r="F15" s="175">
        <v>0</v>
      </c>
      <c r="G15" s="175">
        <v>0</v>
      </c>
      <c r="H15" s="175">
        <v>0</v>
      </c>
      <c r="I15" s="216">
        <v>1569</v>
      </c>
      <c r="J15" s="187">
        <v>0</v>
      </c>
    </row>
    <row r="16" spans="1:12" s="8" customFormat="1" ht="15.75" customHeight="1" x14ac:dyDescent="0.2">
      <c r="A16" s="147" t="s">
        <v>171</v>
      </c>
      <c r="B16" s="137">
        <f>SUM(B17+B18)</f>
        <v>1332</v>
      </c>
      <c r="C16" s="137">
        <f t="shared" ref="C16:J16" si="1">SUM(C17+C18)</f>
        <v>271</v>
      </c>
      <c r="D16" s="137">
        <f t="shared" si="1"/>
        <v>1053</v>
      </c>
      <c r="E16" s="137">
        <f t="shared" si="1"/>
        <v>1028</v>
      </c>
      <c r="F16" s="137">
        <f t="shared" si="1"/>
        <v>284</v>
      </c>
      <c r="G16" s="137">
        <f t="shared" si="1"/>
        <v>163</v>
      </c>
      <c r="H16" s="137">
        <f t="shared" si="1"/>
        <v>4</v>
      </c>
      <c r="I16" s="137">
        <f t="shared" si="1"/>
        <v>126943</v>
      </c>
      <c r="J16" s="137">
        <f t="shared" si="1"/>
        <v>3277585</v>
      </c>
    </row>
    <row r="17" spans="1:10" s="8" customFormat="1" ht="15.75" customHeight="1" x14ac:dyDescent="0.2">
      <c r="A17" s="124" t="s">
        <v>174</v>
      </c>
      <c r="B17" s="6">
        <v>153</v>
      </c>
      <c r="C17" s="6">
        <v>37</v>
      </c>
      <c r="D17" s="6">
        <v>115</v>
      </c>
      <c r="E17" s="6">
        <v>112</v>
      </c>
      <c r="F17" s="6">
        <v>39</v>
      </c>
      <c r="G17" s="6">
        <v>40</v>
      </c>
      <c r="H17" s="6">
        <v>0</v>
      </c>
      <c r="I17" s="17">
        <v>48399</v>
      </c>
      <c r="J17" s="10">
        <v>1320302</v>
      </c>
    </row>
    <row r="18" spans="1:10" s="8" customFormat="1" ht="16.5" customHeight="1" x14ac:dyDescent="0.2">
      <c r="A18" s="124" t="s">
        <v>173</v>
      </c>
      <c r="B18" s="6">
        <v>1179</v>
      </c>
      <c r="C18" s="6">
        <v>234</v>
      </c>
      <c r="D18" s="6">
        <v>938</v>
      </c>
      <c r="E18" s="6">
        <v>916</v>
      </c>
      <c r="F18" s="6">
        <v>245</v>
      </c>
      <c r="G18" s="6">
        <v>123</v>
      </c>
      <c r="H18" s="6">
        <v>4</v>
      </c>
      <c r="I18" s="119">
        <v>78544</v>
      </c>
      <c r="J18" s="10">
        <v>1957283</v>
      </c>
    </row>
    <row r="19" spans="1:10" s="8" customFormat="1" ht="27" customHeight="1" x14ac:dyDescent="0.2">
      <c r="A19" s="147" t="s">
        <v>196</v>
      </c>
      <c r="B19" s="137">
        <f t="shared" ref="B19:J19" si="2">SUM(B20+B21+B22+B23)</f>
        <v>1324</v>
      </c>
      <c r="C19" s="137">
        <f t="shared" si="2"/>
        <v>302</v>
      </c>
      <c r="D19" s="137">
        <f t="shared" si="2"/>
        <v>1022</v>
      </c>
      <c r="E19" s="137">
        <f t="shared" si="2"/>
        <v>1312</v>
      </c>
      <c r="F19" s="137">
        <f t="shared" si="2"/>
        <v>8</v>
      </c>
      <c r="G19" s="137">
        <f t="shared" si="2"/>
        <v>224</v>
      </c>
      <c r="H19" s="137">
        <f t="shared" si="2"/>
        <v>5</v>
      </c>
      <c r="I19" s="161">
        <f t="shared" si="2"/>
        <v>107678.08</v>
      </c>
      <c r="J19" s="137">
        <f t="shared" si="2"/>
        <v>506717</v>
      </c>
    </row>
    <row r="20" spans="1:10" s="8" customFormat="1" ht="15" customHeight="1" x14ac:dyDescent="0.2">
      <c r="A20" s="16" t="s">
        <v>175</v>
      </c>
      <c r="B20" s="9">
        <v>25</v>
      </c>
      <c r="C20" s="9">
        <v>4</v>
      </c>
      <c r="D20" s="9">
        <v>21</v>
      </c>
      <c r="E20" s="9">
        <v>22</v>
      </c>
      <c r="F20" s="9">
        <v>3</v>
      </c>
      <c r="G20" s="9">
        <v>4</v>
      </c>
      <c r="H20" s="9">
        <v>2</v>
      </c>
      <c r="I20" s="18">
        <v>28085.62</v>
      </c>
      <c r="J20" s="9">
        <v>81021</v>
      </c>
    </row>
    <row r="21" spans="1:10" s="8" customFormat="1" ht="39" customHeight="1" x14ac:dyDescent="0.2">
      <c r="A21" s="16" t="s">
        <v>176</v>
      </c>
      <c r="B21" s="209">
        <v>40</v>
      </c>
      <c r="C21" s="209">
        <v>13</v>
      </c>
      <c r="D21" s="209">
        <v>27</v>
      </c>
      <c r="E21" s="209">
        <v>36</v>
      </c>
      <c r="F21" s="209">
        <v>0</v>
      </c>
      <c r="G21" s="209">
        <v>17</v>
      </c>
      <c r="H21" s="209">
        <v>0</v>
      </c>
      <c r="I21" s="209">
        <v>8519.41</v>
      </c>
      <c r="J21" s="209">
        <v>33172</v>
      </c>
    </row>
    <row r="22" spans="1:10" s="8" customFormat="1" ht="27.75" customHeight="1" x14ac:dyDescent="0.2">
      <c r="A22" s="16" t="s">
        <v>177</v>
      </c>
      <c r="B22" s="209">
        <f>SUM(B48)</f>
        <v>42</v>
      </c>
      <c r="C22" s="209">
        <f t="shared" ref="C22:J22" si="3">SUM(C48)</f>
        <v>19</v>
      </c>
      <c r="D22" s="209">
        <f t="shared" si="3"/>
        <v>23</v>
      </c>
      <c r="E22" s="209">
        <f t="shared" si="3"/>
        <v>42</v>
      </c>
      <c r="F22" s="209">
        <f t="shared" si="3"/>
        <v>0</v>
      </c>
      <c r="G22" s="209">
        <f t="shared" si="3"/>
        <v>16</v>
      </c>
      <c r="H22" s="209">
        <f t="shared" si="3"/>
        <v>1</v>
      </c>
      <c r="I22" s="209">
        <f t="shared" si="3"/>
        <v>4015.05</v>
      </c>
      <c r="J22" s="209">
        <f t="shared" si="3"/>
        <v>15045</v>
      </c>
    </row>
    <row r="23" spans="1:10" s="8" customFormat="1" ht="15.75" customHeight="1" x14ac:dyDescent="0.2">
      <c r="A23" s="16" t="s">
        <v>178</v>
      </c>
      <c r="B23" s="9">
        <v>1217</v>
      </c>
      <c r="C23" s="9">
        <v>266</v>
      </c>
      <c r="D23" s="9">
        <v>951</v>
      </c>
      <c r="E23" s="9">
        <v>1212</v>
      </c>
      <c r="F23" s="9">
        <v>5</v>
      </c>
      <c r="G23" s="9">
        <v>187</v>
      </c>
      <c r="H23" s="9">
        <v>2</v>
      </c>
      <c r="I23" s="18">
        <v>67058</v>
      </c>
      <c r="J23" s="10">
        <v>377479</v>
      </c>
    </row>
    <row r="24" spans="1:10" s="8" customFormat="1" ht="28.5" customHeight="1" x14ac:dyDescent="0.2">
      <c r="A24" s="147" t="s">
        <v>197</v>
      </c>
      <c r="B24" s="162">
        <f>SUM(B25+B26+B29+B30+B31+B32+B37)</f>
        <v>32</v>
      </c>
      <c r="C24" s="162">
        <f t="shared" ref="C24:J24" si="4">SUM(C25+C26+C29+C30+C31+C32+C37)</f>
        <v>8</v>
      </c>
      <c r="D24" s="162">
        <f t="shared" si="4"/>
        <v>28</v>
      </c>
      <c r="E24" s="162">
        <f t="shared" si="4"/>
        <v>27</v>
      </c>
      <c r="F24" s="162">
        <f t="shared" si="4"/>
        <v>9</v>
      </c>
      <c r="G24" s="162">
        <f t="shared" si="4"/>
        <v>7</v>
      </c>
      <c r="H24" s="162">
        <f t="shared" si="4"/>
        <v>2</v>
      </c>
      <c r="I24" s="162">
        <f t="shared" si="4"/>
        <v>19519</v>
      </c>
      <c r="J24" s="162">
        <f t="shared" si="4"/>
        <v>22407</v>
      </c>
    </row>
    <row r="25" spans="1:10" s="8" customFormat="1" ht="29.25" customHeight="1" x14ac:dyDescent="0.2">
      <c r="A25" s="126" t="s">
        <v>179</v>
      </c>
      <c r="B25" s="237">
        <v>1</v>
      </c>
      <c r="C25" s="237">
        <v>1</v>
      </c>
      <c r="D25" s="237">
        <v>5</v>
      </c>
      <c r="E25" s="237">
        <v>1</v>
      </c>
      <c r="F25" s="237">
        <v>5</v>
      </c>
      <c r="G25" s="237">
        <v>0</v>
      </c>
      <c r="H25" s="237">
        <v>0</v>
      </c>
      <c r="I25" s="120">
        <v>4662</v>
      </c>
      <c r="J25" s="197">
        <v>4599</v>
      </c>
    </row>
    <row r="26" spans="1:10" s="8" customFormat="1" ht="27" customHeight="1" x14ac:dyDescent="0.2">
      <c r="A26" s="11" t="s">
        <v>180</v>
      </c>
      <c r="B26" s="143">
        <f>SUM(B27+B28)</f>
        <v>11</v>
      </c>
      <c r="C26" s="143">
        <f t="shared" ref="C26:J26" si="5">SUM(C27+C28)</f>
        <v>3</v>
      </c>
      <c r="D26" s="143">
        <f t="shared" si="5"/>
        <v>8</v>
      </c>
      <c r="E26" s="143">
        <f t="shared" si="5"/>
        <v>9</v>
      </c>
      <c r="F26" s="143">
        <f t="shared" si="5"/>
        <v>2</v>
      </c>
      <c r="G26" s="143">
        <f t="shared" si="5"/>
        <v>1</v>
      </c>
      <c r="H26" s="143">
        <f t="shared" si="5"/>
        <v>0</v>
      </c>
      <c r="I26" s="143">
        <f t="shared" si="5"/>
        <v>2929</v>
      </c>
      <c r="J26" s="143">
        <f t="shared" si="5"/>
        <v>0</v>
      </c>
    </row>
    <row r="27" spans="1:10" s="8" customFormat="1" ht="27" customHeight="1" x14ac:dyDescent="0.2">
      <c r="A27" s="16" t="s">
        <v>181</v>
      </c>
      <c r="B27" s="9">
        <v>1</v>
      </c>
      <c r="C27" s="9">
        <v>1</v>
      </c>
      <c r="D27" s="9">
        <v>0</v>
      </c>
      <c r="E27" s="9">
        <v>1</v>
      </c>
      <c r="F27" s="9">
        <v>0</v>
      </c>
      <c r="G27" s="9">
        <v>0</v>
      </c>
      <c r="H27" s="9">
        <v>0</v>
      </c>
      <c r="I27" s="120">
        <v>1848.2</v>
      </c>
      <c r="J27" s="10">
        <v>0</v>
      </c>
    </row>
    <row r="28" spans="1:10" s="8" customFormat="1" ht="16.5" customHeight="1" x14ac:dyDescent="0.2">
      <c r="A28" s="16" t="s">
        <v>182</v>
      </c>
      <c r="B28" s="9">
        <v>10</v>
      </c>
      <c r="C28" s="9">
        <v>2</v>
      </c>
      <c r="D28" s="9">
        <v>8</v>
      </c>
      <c r="E28" s="9">
        <v>8</v>
      </c>
      <c r="F28" s="9">
        <v>2</v>
      </c>
      <c r="G28" s="9">
        <v>1</v>
      </c>
      <c r="H28" s="9">
        <v>0</v>
      </c>
      <c r="I28" s="120">
        <v>1080.8</v>
      </c>
      <c r="J28" s="10">
        <v>0</v>
      </c>
    </row>
    <row r="29" spans="1:10" s="8" customFormat="1" ht="18" customHeight="1" x14ac:dyDescent="0.2">
      <c r="A29" s="126" t="s">
        <v>183</v>
      </c>
      <c r="B29" s="140">
        <v>1</v>
      </c>
      <c r="C29" s="140">
        <v>0</v>
      </c>
      <c r="D29" s="140">
        <v>0</v>
      </c>
      <c r="E29" s="140">
        <v>0</v>
      </c>
      <c r="F29" s="140">
        <v>0</v>
      </c>
      <c r="G29" s="140">
        <v>0</v>
      </c>
      <c r="H29" s="140">
        <v>0</v>
      </c>
      <c r="I29" s="120">
        <v>60</v>
      </c>
      <c r="J29" s="199">
        <v>0</v>
      </c>
    </row>
    <row r="30" spans="1:10" s="8" customFormat="1" ht="27.75" customHeight="1" x14ac:dyDescent="0.2">
      <c r="A30" s="126" t="s">
        <v>184</v>
      </c>
      <c r="B30" s="140">
        <v>1</v>
      </c>
      <c r="C30" s="140">
        <v>1</v>
      </c>
      <c r="D30" s="140">
        <v>0</v>
      </c>
      <c r="E30" s="140">
        <v>0</v>
      </c>
      <c r="F30" s="140">
        <v>1</v>
      </c>
      <c r="G30" s="140">
        <v>0</v>
      </c>
      <c r="H30" s="140">
        <v>0</v>
      </c>
      <c r="I30" s="120">
        <v>800</v>
      </c>
      <c r="J30" s="220">
        <v>7500</v>
      </c>
    </row>
    <row r="31" spans="1:10" s="8" customFormat="1" ht="13.5" customHeight="1" x14ac:dyDescent="0.2">
      <c r="A31" s="126" t="s">
        <v>185</v>
      </c>
      <c r="B31" s="9"/>
      <c r="C31" s="9"/>
      <c r="D31" s="9"/>
      <c r="E31" s="9"/>
      <c r="F31" s="9"/>
      <c r="G31" s="9"/>
      <c r="H31" s="9"/>
      <c r="I31" s="120"/>
      <c r="J31" s="10"/>
    </row>
    <row r="32" spans="1:10" s="20" customFormat="1" ht="18" customHeight="1" x14ac:dyDescent="0.2">
      <c r="A32" s="11" t="s">
        <v>198</v>
      </c>
      <c r="B32" s="12">
        <f>SUM(B35)</f>
        <v>11</v>
      </c>
      <c r="C32" s="138">
        <f t="shared" ref="C32:J32" si="6">SUM(C35)</f>
        <v>3</v>
      </c>
      <c r="D32" s="138">
        <f t="shared" si="6"/>
        <v>8</v>
      </c>
      <c r="E32" s="138">
        <f t="shared" si="6"/>
        <v>10</v>
      </c>
      <c r="F32" s="138">
        <f t="shared" si="6"/>
        <v>1</v>
      </c>
      <c r="G32" s="138">
        <f t="shared" si="6"/>
        <v>4</v>
      </c>
      <c r="H32" s="138">
        <f t="shared" si="6"/>
        <v>1</v>
      </c>
      <c r="I32" s="138">
        <f t="shared" si="6"/>
        <v>453</v>
      </c>
      <c r="J32" s="138">
        <f t="shared" si="6"/>
        <v>9497</v>
      </c>
    </row>
    <row r="33" spans="1:10" s="8" customFormat="1" ht="28.5" customHeight="1" x14ac:dyDescent="0.2">
      <c r="A33" s="23" t="s">
        <v>186</v>
      </c>
      <c r="B33" s="6">
        <v>1</v>
      </c>
      <c r="C33" s="6">
        <v>0</v>
      </c>
      <c r="D33" s="6">
        <v>1</v>
      </c>
      <c r="E33" s="6">
        <v>1</v>
      </c>
      <c r="F33" s="6">
        <v>0</v>
      </c>
      <c r="G33" s="6">
        <v>0</v>
      </c>
      <c r="H33" s="6">
        <v>0</v>
      </c>
      <c r="I33" s="17">
        <v>3600</v>
      </c>
      <c r="J33" s="6">
        <v>11217</v>
      </c>
    </row>
    <row r="34" spans="1:10" s="8" customFormat="1" ht="41.25" customHeight="1" x14ac:dyDescent="0.2">
      <c r="A34" s="24" t="s">
        <v>187</v>
      </c>
      <c r="B34" s="6">
        <v>5</v>
      </c>
      <c r="C34" s="6">
        <v>3</v>
      </c>
      <c r="D34" s="6">
        <v>2</v>
      </c>
      <c r="E34" s="6">
        <v>5</v>
      </c>
      <c r="F34" s="6">
        <v>0</v>
      </c>
      <c r="G34" s="6">
        <v>1</v>
      </c>
      <c r="H34" s="6">
        <v>0</v>
      </c>
      <c r="I34" s="17">
        <v>1114</v>
      </c>
      <c r="J34" s="6">
        <v>4653</v>
      </c>
    </row>
    <row r="35" spans="1:10" s="8" customFormat="1" ht="27" customHeight="1" x14ac:dyDescent="0.2">
      <c r="A35" s="24" t="s">
        <v>188</v>
      </c>
      <c r="B35" s="6">
        <v>11</v>
      </c>
      <c r="C35" s="6">
        <v>3</v>
      </c>
      <c r="D35" s="6">
        <v>8</v>
      </c>
      <c r="E35" s="6">
        <v>10</v>
      </c>
      <c r="F35" s="6">
        <v>1</v>
      </c>
      <c r="G35" s="6">
        <v>4</v>
      </c>
      <c r="H35" s="6">
        <v>1</v>
      </c>
      <c r="I35" s="119">
        <v>453</v>
      </c>
      <c r="J35" s="6">
        <v>9497</v>
      </c>
    </row>
    <row r="36" spans="1:10" s="203" customFormat="1" ht="18.75" customHeight="1" x14ac:dyDescent="0.2">
      <c r="A36" s="201" t="s">
        <v>205</v>
      </c>
      <c r="B36" s="202">
        <f>SUM(B33+B34+B35)</f>
        <v>17</v>
      </c>
      <c r="C36" s="202">
        <f t="shared" ref="C36:J36" si="7">SUM(C33+C34+C35)</f>
        <v>6</v>
      </c>
      <c r="D36" s="202">
        <f t="shared" si="7"/>
        <v>11</v>
      </c>
      <c r="E36" s="202">
        <f t="shared" si="7"/>
        <v>16</v>
      </c>
      <c r="F36" s="202">
        <f t="shared" si="7"/>
        <v>1</v>
      </c>
      <c r="G36" s="202">
        <f t="shared" si="7"/>
        <v>5</v>
      </c>
      <c r="H36" s="202">
        <f t="shared" si="7"/>
        <v>1</v>
      </c>
      <c r="I36" s="202">
        <f t="shared" si="7"/>
        <v>5167</v>
      </c>
      <c r="J36" s="202">
        <f t="shared" si="7"/>
        <v>25367</v>
      </c>
    </row>
    <row r="37" spans="1:10" s="8" customFormat="1" ht="14.25" x14ac:dyDescent="0.2">
      <c r="A37" s="25" t="s">
        <v>199</v>
      </c>
      <c r="B37" s="26">
        <f t="shared" ref="B37:J37" si="8">SUM(B40)</f>
        <v>7</v>
      </c>
      <c r="C37" s="26">
        <f t="shared" si="8"/>
        <v>0</v>
      </c>
      <c r="D37" s="26">
        <f t="shared" si="8"/>
        <v>7</v>
      </c>
      <c r="E37" s="26">
        <f t="shared" si="8"/>
        <v>7</v>
      </c>
      <c r="F37" s="26">
        <f t="shared" si="8"/>
        <v>0</v>
      </c>
      <c r="G37" s="26">
        <f t="shared" si="8"/>
        <v>2</v>
      </c>
      <c r="H37" s="26">
        <f t="shared" si="8"/>
        <v>1</v>
      </c>
      <c r="I37" s="27">
        <f t="shared" si="8"/>
        <v>10615</v>
      </c>
      <c r="J37" s="12">
        <f t="shared" si="8"/>
        <v>811</v>
      </c>
    </row>
    <row r="38" spans="1:10" s="8" customFormat="1" ht="25.5" x14ac:dyDescent="0.2">
      <c r="A38" s="16" t="s">
        <v>166</v>
      </c>
      <c r="B38" s="119">
        <v>1</v>
      </c>
      <c r="C38" s="119">
        <v>0</v>
      </c>
      <c r="D38" s="119">
        <v>1</v>
      </c>
      <c r="E38" s="119">
        <v>1</v>
      </c>
      <c r="F38" s="119">
        <v>0</v>
      </c>
      <c r="G38" s="119">
        <v>0</v>
      </c>
      <c r="H38" s="119">
        <v>0</v>
      </c>
      <c r="I38" s="119">
        <v>2058</v>
      </c>
      <c r="J38" s="119">
        <v>4622</v>
      </c>
    </row>
    <row r="39" spans="1:10" s="8" customFormat="1" ht="39.75" customHeight="1" x14ac:dyDescent="0.2">
      <c r="A39" s="16" t="s">
        <v>167</v>
      </c>
      <c r="B39" s="119">
        <v>8</v>
      </c>
      <c r="C39" s="119">
        <v>0</v>
      </c>
      <c r="D39" s="119">
        <v>8</v>
      </c>
      <c r="E39" s="119">
        <v>8</v>
      </c>
      <c r="F39" s="119">
        <v>0</v>
      </c>
      <c r="G39" s="119">
        <v>2</v>
      </c>
      <c r="H39" s="119">
        <v>0</v>
      </c>
      <c r="I39" s="119">
        <v>1748.98</v>
      </c>
      <c r="J39" s="119">
        <v>4503</v>
      </c>
    </row>
    <row r="40" spans="1:10" s="8" customFormat="1" ht="25.5" x14ac:dyDescent="0.2">
      <c r="A40" s="16" t="s">
        <v>168</v>
      </c>
      <c r="B40" s="119">
        <v>7</v>
      </c>
      <c r="C40" s="119">
        <v>0</v>
      </c>
      <c r="D40" s="119">
        <v>7</v>
      </c>
      <c r="E40" s="119">
        <v>7</v>
      </c>
      <c r="F40" s="119">
        <v>0</v>
      </c>
      <c r="G40" s="119">
        <v>2</v>
      </c>
      <c r="H40" s="119">
        <v>1</v>
      </c>
      <c r="I40" s="119">
        <v>10615</v>
      </c>
      <c r="J40" s="119">
        <v>811</v>
      </c>
    </row>
    <row r="41" spans="1:10" s="203" customFormat="1" ht="14.25" x14ac:dyDescent="0.2">
      <c r="A41" s="200" t="s">
        <v>204</v>
      </c>
      <c r="B41" s="161">
        <f>SUM(B38+B39+B40)</f>
        <v>16</v>
      </c>
      <c r="C41" s="161">
        <f t="shared" ref="C41:J41" si="9">SUM(C38+C39+C40)</f>
        <v>0</v>
      </c>
      <c r="D41" s="161">
        <f t="shared" si="9"/>
        <v>16</v>
      </c>
      <c r="E41" s="161">
        <f t="shared" si="9"/>
        <v>16</v>
      </c>
      <c r="F41" s="161">
        <f t="shared" si="9"/>
        <v>0</v>
      </c>
      <c r="G41" s="161">
        <f t="shared" si="9"/>
        <v>4</v>
      </c>
      <c r="H41" s="161">
        <f t="shared" si="9"/>
        <v>1</v>
      </c>
      <c r="I41" s="161">
        <f t="shared" si="9"/>
        <v>14421.98</v>
      </c>
      <c r="J41" s="161">
        <f t="shared" si="9"/>
        <v>9936</v>
      </c>
    </row>
    <row r="42" spans="1:10" s="8" customFormat="1" ht="27.75" customHeight="1" x14ac:dyDescent="0.2">
      <c r="A42" s="11" t="s">
        <v>200</v>
      </c>
      <c r="B42" s="12">
        <f>SUM(B43+B44)</f>
        <v>4</v>
      </c>
      <c r="C42" s="138">
        <f t="shared" ref="C42:J42" si="10">SUM(C43+C44)</f>
        <v>3</v>
      </c>
      <c r="D42" s="138">
        <f t="shared" si="10"/>
        <v>2</v>
      </c>
      <c r="E42" s="138">
        <f t="shared" si="10"/>
        <v>4</v>
      </c>
      <c r="F42" s="138">
        <f t="shared" si="10"/>
        <v>0</v>
      </c>
      <c r="G42" s="138">
        <f t="shared" si="10"/>
        <v>0</v>
      </c>
      <c r="H42" s="138">
        <f t="shared" si="10"/>
        <v>0</v>
      </c>
      <c r="I42" s="138">
        <f t="shared" si="10"/>
        <v>1761</v>
      </c>
      <c r="J42" s="138">
        <f t="shared" si="10"/>
        <v>9921</v>
      </c>
    </row>
    <row r="43" spans="1:10" s="8" customFormat="1" ht="27.75" customHeight="1" x14ac:dyDescent="0.2">
      <c r="A43" s="23" t="s">
        <v>189</v>
      </c>
      <c r="B43" s="10">
        <v>1</v>
      </c>
      <c r="C43" s="10">
        <v>1</v>
      </c>
      <c r="D43" s="10">
        <v>1</v>
      </c>
      <c r="E43" s="10">
        <v>1</v>
      </c>
      <c r="F43" s="10">
        <v>0</v>
      </c>
      <c r="G43" s="10">
        <v>0</v>
      </c>
      <c r="H43" s="10">
        <v>0</v>
      </c>
      <c r="I43" s="28">
        <v>1350</v>
      </c>
      <c r="J43" s="10">
        <v>5956</v>
      </c>
    </row>
    <row r="44" spans="1:10" s="8" customFormat="1" ht="38.25" x14ac:dyDescent="0.2">
      <c r="A44" s="23" t="s">
        <v>190</v>
      </c>
      <c r="B44" s="6">
        <v>3</v>
      </c>
      <c r="C44" s="6">
        <v>2</v>
      </c>
      <c r="D44" s="6">
        <v>1</v>
      </c>
      <c r="E44" s="6">
        <v>3</v>
      </c>
      <c r="F44" s="6">
        <v>0</v>
      </c>
      <c r="G44" s="6">
        <v>0</v>
      </c>
      <c r="H44" s="6">
        <v>0</v>
      </c>
      <c r="I44" s="17">
        <v>411</v>
      </c>
      <c r="J44" s="10">
        <v>3965</v>
      </c>
    </row>
    <row r="45" spans="1:10" s="8" customFormat="1" ht="25.5" x14ac:dyDescent="0.2">
      <c r="A45" s="29" t="s">
        <v>201</v>
      </c>
      <c r="B45" s="198">
        <f t="shared" ref="B45:J45" si="11">SUM(B46+B47+B48)</f>
        <v>56</v>
      </c>
      <c r="C45" s="198">
        <f t="shared" si="11"/>
        <v>24</v>
      </c>
      <c r="D45" s="198">
        <f t="shared" si="11"/>
        <v>32</v>
      </c>
      <c r="E45" s="198">
        <f t="shared" si="11"/>
        <v>56</v>
      </c>
      <c r="F45" s="198">
        <f t="shared" si="11"/>
        <v>0</v>
      </c>
      <c r="G45" s="198">
        <f t="shared" si="11"/>
        <v>23</v>
      </c>
      <c r="H45" s="198">
        <f t="shared" si="11"/>
        <v>1</v>
      </c>
      <c r="I45" s="132">
        <f t="shared" si="11"/>
        <v>9809.85</v>
      </c>
      <c r="J45" s="198">
        <f t="shared" si="11"/>
        <v>39349</v>
      </c>
    </row>
    <row r="46" spans="1:10" s="8" customFormat="1" ht="29.25" customHeight="1" x14ac:dyDescent="0.2">
      <c r="A46" s="23" t="s">
        <v>191</v>
      </c>
      <c r="B46" s="6">
        <v>1</v>
      </c>
      <c r="C46" s="6">
        <v>0</v>
      </c>
      <c r="D46" s="6">
        <v>1</v>
      </c>
      <c r="E46" s="6">
        <v>1</v>
      </c>
      <c r="F46" s="6">
        <v>0</v>
      </c>
      <c r="G46" s="6">
        <v>1</v>
      </c>
      <c r="H46" s="6">
        <v>0</v>
      </c>
      <c r="I46" s="119">
        <v>2400</v>
      </c>
      <c r="J46" s="6">
        <v>10500</v>
      </c>
    </row>
    <row r="47" spans="1:10" s="8" customFormat="1" ht="41.25" customHeight="1" x14ac:dyDescent="0.2">
      <c r="A47" s="23" t="s">
        <v>192</v>
      </c>
      <c r="B47" s="6">
        <v>13</v>
      </c>
      <c r="C47" s="6">
        <v>5</v>
      </c>
      <c r="D47" s="6">
        <v>8</v>
      </c>
      <c r="E47" s="6">
        <v>13</v>
      </c>
      <c r="F47" s="6">
        <v>0</v>
      </c>
      <c r="G47" s="6">
        <v>6</v>
      </c>
      <c r="H47" s="6">
        <v>0</v>
      </c>
      <c r="I47" s="119">
        <v>3394.8</v>
      </c>
      <c r="J47" s="199">
        <v>13804</v>
      </c>
    </row>
    <row r="48" spans="1:10" s="8" customFormat="1" ht="30" customHeight="1" x14ac:dyDescent="0.2">
      <c r="A48" s="123" t="s">
        <v>193</v>
      </c>
      <c r="B48" s="33">
        <v>42</v>
      </c>
      <c r="C48" s="33">
        <v>19</v>
      </c>
      <c r="D48" s="33">
        <v>23</v>
      </c>
      <c r="E48" s="33">
        <v>42</v>
      </c>
      <c r="F48" s="33">
        <v>0</v>
      </c>
      <c r="G48" s="33">
        <v>16</v>
      </c>
      <c r="H48" s="33">
        <v>1</v>
      </c>
      <c r="I48" s="34">
        <v>4015.05</v>
      </c>
      <c r="J48" s="6">
        <v>15045</v>
      </c>
    </row>
    <row r="49" spans="1:10" s="8" customFormat="1" ht="27.75" customHeight="1" x14ac:dyDescent="0.2">
      <c r="A49" s="11" t="s">
        <v>202</v>
      </c>
      <c r="B49" s="12">
        <f t="shared" ref="B49:I49" si="12">B50+B51</f>
        <v>6</v>
      </c>
      <c r="C49" s="12">
        <f t="shared" si="12"/>
        <v>0</v>
      </c>
      <c r="D49" s="12">
        <f t="shared" si="12"/>
        <v>7</v>
      </c>
      <c r="E49" s="12">
        <f t="shared" si="12"/>
        <v>2</v>
      </c>
      <c r="F49" s="12">
        <f t="shared" si="12"/>
        <v>0</v>
      </c>
      <c r="G49" s="12">
        <f t="shared" si="12"/>
        <v>2</v>
      </c>
      <c r="H49" s="12">
        <f t="shared" si="12"/>
        <v>0</v>
      </c>
      <c r="I49" s="13">
        <f t="shared" si="12"/>
        <v>1400.7</v>
      </c>
      <c r="J49" s="12">
        <v>0</v>
      </c>
    </row>
    <row r="50" spans="1:10" s="8" customFormat="1" ht="20.25" customHeight="1" x14ac:dyDescent="0.2">
      <c r="A50" s="124" t="s">
        <v>194</v>
      </c>
      <c r="B50" s="6">
        <v>1</v>
      </c>
      <c r="C50" s="6">
        <v>0</v>
      </c>
      <c r="D50" s="6">
        <v>2</v>
      </c>
      <c r="E50" s="6">
        <v>1</v>
      </c>
      <c r="F50" s="6">
        <v>0</v>
      </c>
      <c r="G50" s="6">
        <v>0</v>
      </c>
      <c r="H50" s="6">
        <v>0</v>
      </c>
      <c r="I50" s="17">
        <v>574</v>
      </c>
      <c r="J50" s="6">
        <v>2420</v>
      </c>
    </row>
    <row r="51" spans="1:10" s="8" customFormat="1" ht="42" customHeight="1" x14ac:dyDescent="0.2">
      <c r="A51" s="124" t="s">
        <v>195</v>
      </c>
      <c r="B51" s="6">
        <v>5</v>
      </c>
      <c r="C51" s="6">
        <v>0</v>
      </c>
      <c r="D51" s="6">
        <v>5</v>
      </c>
      <c r="E51" s="6">
        <v>1</v>
      </c>
      <c r="F51" s="6">
        <v>0</v>
      </c>
      <c r="G51" s="6">
        <v>2</v>
      </c>
      <c r="H51" s="6">
        <v>0</v>
      </c>
      <c r="I51" s="17">
        <v>826.7</v>
      </c>
      <c r="J51" s="6">
        <v>2132</v>
      </c>
    </row>
    <row r="52" spans="1:10" s="8" customFormat="1" ht="41.25" customHeight="1" x14ac:dyDescent="0.2">
      <c r="A52" s="127" t="s">
        <v>206</v>
      </c>
      <c r="B52" s="244">
        <f>SUM(B13+B16+B19+B24)</f>
        <v>2690</v>
      </c>
      <c r="C52" s="244">
        <f t="shared" ref="C52:I52" si="13">SUM(C13+C16+C19+C24)</f>
        <v>581</v>
      </c>
      <c r="D52" s="244">
        <f t="shared" si="13"/>
        <v>2105</v>
      </c>
      <c r="E52" s="244">
        <f t="shared" si="13"/>
        <v>2369</v>
      </c>
      <c r="F52" s="244">
        <f t="shared" si="13"/>
        <v>301</v>
      </c>
      <c r="G52" s="244">
        <f t="shared" si="13"/>
        <v>395</v>
      </c>
      <c r="H52" s="244">
        <f t="shared" si="13"/>
        <v>12</v>
      </c>
      <c r="I52" s="244">
        <f t="shared" si="13"/>
        <v>268239.08</v>
      </c>
      <c r="J52" s="244"/>
    </row>
    <row r="53" spans="1:10" ht="12.75" customHeight="1" x14ac:dyDescent="0.2">
      <c r="A53" s="273" t="s">
        <v>207</v>
      </c>
      <c r="B53" s="273"/>
      <c r="C53" s="273"/>
      <c r="D53" s="273"/>
      <c r="E53" s="273"/>
      <c r="F53" s="273"/>
      <c r="G53" s="273"/>
      <c r="H53" s="273"/>
      <c r="I53" s="273"/>
      <c r="J53" s="1"/>
    </row>
    <row r="54" spans="1:10" x14ac:dyDescent="0.2">
      <c r="A54" s="273"/>
      <c r="B54" s="273"/>
      <c r="C54" s="273"/>
      <c r="D54" s="273"/>
      <c r="E54" s="273"/>
      <c r="F54" s="273"/>
      <c r="G54" s="273"/>
      <c r="H54" s="273"/>
      <c r="I54" s="273"/>
      <c r="J54" s="1"/>
    </row>
    <row r="55" spans="1:10" x14ac:dyDescent="0.2">
      <c r="A55" s="273"/>
      <c r="B55" s="273"/>
      <c r="C55" s="273"/>
      <c r="D55" s="273"/>
      <c r="E55" s="273"/>
      <c r="F55" s="273"/>
      <c r="G55" s="273"/>
      <c r="H55" s="273"/>
      <c r="I55" s="273"/>
      <c r="J55" s="1"/>
    </row>
    <row r="56" spans="1:10" x14ac:dyDescent="0.2">
      <c r="A56" s="273"/>
      <c r="B56" s="273"/>
      <c r="C56" s="273"/>
      <c r="D56" s="273"/>
      <c r="E56" s="273"/>
      <c r="F56" s="273"/>
      <c r="G56" s="273"/>
      <c r="H56" s="273"/>
      <c r="I56" s="273"/>
      <c r="J56" s="1"/>
    </row>
    <row r="57" spans="1:10" ht="48" customHeight="1" x14ac:dyDescent="0.2">
      <c r="A57" s="273"/>
      <c r="B57" s="273"/>
      <c r="C57" s="273"/>
      <c r="D57" s="273"/>
      <c r="E57" s="273"/>
      <c r="F57" s="273"/>
      <c r="G57" s="273"/>
      <c r="H57" s="273"/>
      <c r="I57" s="273"/>
      <c r="J57" s="1"/>
    </row>
    <row r="59" spans="1:10" x14ac:dyDescent="0.2">
      <c r="A59" s="274" t="s">
        <v>169</v>
      </c>
      <c r="B59" s="274"/>
      <c r="C59" s="274"/>
      <c r="D59" s="274"/>
      <c r="E59" s="274"/>
      <c r="F59" s="274"/>
      <c r="G59" s="274"/>
      <c r="H59" s="274"/>
      <c r="I59" s="274"/>
      <c r="J59" s="1"/>
    </row>
    <row r="60" spans="1:10" ht="3" customHeight="1" x14ac:dyDescent="0.2">
      <c r="A60" s="274"/>
      <c r="B60" s="274"/>
      <c r="C60" s="274"/>
      <c r="D60" s="274"/>
      <c r="E60" s="274"/>
      <c r="F60" s="274"/>
      <c r="G60" s="274"/>
      <c r="H60" s="274"/>
      <c r="I60" s="274"/>
      <c r="J60" s="1"/>
    </row>
    <row r="61" spans="1:10" x14ac:dyDescent="0.2">
      <c r="A61" s="275" t="s">
        <v>212</v>
      </c>
      <c r="B61" s="275"/>
      <c r="C61" s="275"/>
      <c r="D61" s="275"/>
      <c r="E61" s="275"/>
      <c r="F61" s="275"/>
      <c r="G61" s="275"/>
      <c r="H61" s="275"/>
      <c r="I61" s="275"/>
      <c r="J61" s="1"/>
    </row>
    <row r="62" spans="1:10" x14ac:dyDescent="0.2">
      <c r="A62" s="275"/>
      <c r="B62" s="275"/>
      <c r="C62" s="275"/>
      <c r="D62" s="275"/>
      <c r="E62" s="275"/>
      <c r="F62" s="275"/>
      <c r="G62" s="275"/>
      <c r="H62" s="275"/>
      <c r="I62" s="275"/>
      <c r="J62" s="1"/>
    </row>
    <row r="63" spans="1:10" x14ac:dyDescent="0.2">
      <c r="A63" s="276" t="s">
        <v>213</v>
      </c>
      <c r="B63" s="276"/>
      <c r="C63" s="276"/>
      <c r="D63" s="276"/>
      <c r="E63" s="276"/>
      <c r="F63" s="276"/>
      <c r="G63" s="276"/>
      <c r="H63" s="276"/>
      <c r="I63" s="276"/>
      <c r="J63" s="1"/>
    </row>
    <row r="64" spans="1:10" x14ac:dyDescent="0.2">
      <c r="A64" s="276"/>
      <c r="B64" s="276"/>
      <c r="C64" s="276"/>
      <c r="D64" s="276"/>
      <c r="E64" s="276"/>
      <c r="F64" s="276"/>
      <c r="G64" s="276"/>
      <c r="H64" s="276"/>
      <c r="I64" s="276"/>
      <c r="J64" s="1"/>
    </row>
  </sheetData>
  <mergeCells count="14">
    <mergeCell ref="A53:I57"/>
    <mergeCell ref="A59:I60"/>
    <mergeCell ref="A61:I62"/>
    <mergeCell ref="A63:I64"/>
    <mergeCell ref="J9:J11"/>
    <mergeCell ref="B10:B11"/>
    <mergeCell ref="C10:F10"/>
    <mergeCell ref="G10:H10"/>
    <mergeCell ref="I10:I11"/>
    <mergeCell ref="F1:I1"/>
    <mergeCell ref="A4:B4"/>
    <mergeCell ref="B6:I6"/>
    <mergeCell ref="A9:A11"/>
    <mergeCell ref="B9:I9"/>
  </mergeCells>
  <pageMargins left="0.75" right="0.75" top="0.40972222222222199" bottom="0.35" header="0.51180555555555496" footer="0.51180555555555496"/>
  <pageSetup paperSize="9" scale="95" firstPageNumber="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A19" zoomScale="98" zoomScaleNormal="98" workbookViewId="0">
      <selection activeCell="B14" sqref="B14"/>
    </sheetView>
  </sheetViews>
  <sheetFormatPr defaultRowHeight="12.75" x14ac:dyDescent="0.2"/>
  <cols>
    <col min="1" max="1" width="54.85546875" style="39" customWidth="1"/>
    <col min="2" max="2" width="10.5703125" style="39" customWidth="1"/>
    <col min="3" max="6" width="9.42578125" style="39" customWidth="1"/>
    <col min="7" max="7" width="7.5703125" style="39" customWidth="1"/>
    <col min="8" max="10" width="7.42578125" style="39" customWidth="1"/>
    <col min="11" max="11" width="8" style="39" customWidth="1"/>
    <col min="12" max="13" width="7.85546875" style="39" customWidth="1"/>
    <col min="14" max="14" width="8.28515625" style="39" customWidth="1"/>
    <col min="15" max="15" width="8.140625" style="39" customWidth="1"/>
    <col min="16" max="1025" width="8.7109375" customWidth="1"/>
  </cols>
  <sheetData>
    <row r="1" spans="1:16" x14ac:dyDescent="0.2">
      <c r="A1" s="271" t="s">
        <v>4</v>
      </c>
      <c r="B1" s="300" t="s">
        <v>73</v>
      </c>
      <c r="C1" s="300"/>
      <c r="D1" s="300"/>
      <c r="E1" s="300"/>
      <c r="F1" s="300"/>
      <c r="G1" s="300"/>
      <c r="H1" s="300"/>
      <c r="I1" s="300"/>
      <c r="J1" s="300"/>
      <c r="K1" s="300"/>
      <c r="L1" s="300"/>
      <c r="M1" s="300"/>
      <c r="N1" s="300"/>
      <c r="O1" s="300"/>
    </row>
    <row r="2" spans="1:16" x14ac:dyDescent="0.2">
      <c r="A2" s="271"/>
      <c r="B2" s="310" t="s">
        <v>107</v>
      </c>
      <c r="C2" s="310"/>
      <c r="D2" s="310"/>
      <c r="E2" s="310"/>
      <c r="F2" s="310"/>
      <c r="G2" s="310"/>
      <c r="H2" s="310" t="s">
        <v>108</v>
      </c>
      <c r="I2" s="310"/>
      <c r="J2" s="310"/>
      <c r="K2" s="310"/>
      <c r="L2" s="310"/>
      <c r="M2" s="310"/>
      <c r="N2" s="310" t="s">
        <v>109</v>
      </c>
      <c r="O2" s="310"/>
      <c r="P2" s="114"/>
    </row>
    <row r="3" spans="1:16" ht="13.5" customHeight="1" x14ac:dyDescent="0.2">
      <c r="A3" s="271"/>
      <c r="B3" s="298" t="s">
        <v>110</v>
      </c>
      <c r="C3" s="298" t="s">
        <v>111</v>
      </c>
      <c r="D3" s="298" t="s">
        <v>112</v>
      </c>
      <c r="E3" s="298" t="s">
        <v>65</v>
      </c>
      <c r="F3" s="298" t="s">
        <v>113</v>
      </c>
      <c r="G3" s="311" t="s">
        <v>114</v>
      </c>
      <c r="H3" s="278" t="s">
        <v>115</v>
      </c>
      <c r="I3" s="278" t="s">
        <v>111</v>
      </c>
      <c r="J3" s="278" t="s">
        <v>116</v>
      </c>
      <c r="K3" s="278" t="s">
        <v>117</v>
      </c>
      <c r="L3" s="277" t="s">
        <v>118</v>
      </c>
      <c r="M3" s="278" t="s">
        <v>65</v>
      </c>
      <c r="N3" s="278" t="s">
        <v>119</v>
      </c>
      <c r="O3" s="309" t="s">
        <v>120</v>
      </c>
    </row>
    <row r="4" spans="1:16" ht="115.5" customHeight="1" x14ac:dyDescent="0.2">
      <c r="A4" s="271"/>
      <c r="B4" s="298"/>
      <c r="C4" s="298"/>
      <c r="D4" s="298"/>
      <c r="E4" s="298"/>
      <c r="F4" s="298"/>
      <c r="G4" s="311"/>
      <c r="H4" s="278"/>
      <c r="I4" s="278"/>
      <c r="J4" s="278"/>
      <c r="K4" s="278"/>
      <c r="L4" s="277"/>
      <c r="M4" s="278"/>
      <c r="N4" s="278"/>
      <c r="O4" s="309"/>
    </row>
    <row r="5" spans="1:16" ht="13.5" customHeight="1" x14ac:dyDescent="0.2">
      <c r="A5" s="70" t="s">
        <v>95</v>
      </c>
      <c r="B5" s="70">
        <v>107</v>
      </c>
      <c r="C5" s="70">
        <v>108</v>
      </c>
      <c r="D5" s="70">
        <v>109</v>
      </c>
      <c r="E5" s="70">
        <v>110</v>
      </c>
      <c r="F5" s="70">
        <v>111</v>
      </c>
      <c r="G5" s="70">
        <v>112</v>
      </c>
      <c r="H5" s="68">
        <v>113</v>
      </c>
      <c r="I5" s="68">
        <v>114</v>
      </c>
      <c r="J5" s="68">
        <v>115</v>
      </c>
      <c r="K5" s="68">
        <v>116</v>
      </c>
      <c r="L5" s="68">
        <v>117</v>
      </c>
      <c r="M5" s="70">
        <v>118</v>
      </c>
      <c r="N5" s="68">
        <v>119</v>
      </c>
      <c r="O5" s="70">
        <v>120</v>
      </c>
    </row>
    <row r="6" spans="1:16" ht="19.5" customHeight="1" x14ac:dyDescent="0.2">
      <c r="A6" s="147" t="s">
        <v>172</v>
      </c>
      <c r="B6" s="137">
        <f>SUM(B7+B8)</f>
        <v>1482</v>
      </c>
      <c r="C6" s="137">
        <f t="shared" ref="C6:O6" si="0">SUM(C7+C8)</f>
        <v>740</v>
      </c>
      <c r="D6" s="137">
        <f t="shared" si="0"/>
        <v>23583</v>
      </c>
      <c r="E6" s="137">
        <f t="shared" si="0"/>
        <v>15083</v>
      </c>
      <c r="F6" s="137">
        <f t="shared" si="0"/>
        <v>12904</v>
      </c>
      <c r="G6" s="137">
        <f t="shared" si="0"/>
        <v>5304</v>
      </c>
      <c r="H6" s="137">
        <f t="shared" si="0"/>
        <v>0</v>
      </c>
      <c r="I6" s="137">
        <f t="shared" si="0"/>
        <v>0</v>
      </c>
      <c r="J6" s="137">
        <f t="shared" si="0"/>
        <v>0</v>
      </c>
      <c r="K6" s="137">
        <f t="shared" si="0"/>
        <v>0</v>
      </c>
      <c r="L6" s="137">
        <f t="shared" si="0"/>
        <v>0</v>
      </c>
      <c r="M6" s="137">
        <f t="shared" si="0"/>
        <v>0</v>
      </c>
      <c r="N6" s="137">
        <f t="shared" si="0"/>
        <v>75</v>
      </c>
      <c r="O6" s="137">
        <f t="shared" si="0"/>
        <v>19</v>
      </c>
    </row>
    <row r="7" spans="1:16" ht="14.25" x14ac:dyDescent="0.2">
      <c r="A7" s="124" t="s">
        <v>165</v>
      </c>
      <c r="B7" s="175">
        <v>1133</v>
      </c>
      <c r="C7" s="175">
        <v>600</v>
      </c>
      <c r="D7" s="223">
        <v>8500</v>
      </c>
      <c r="E7" s="175">
        <v>0</v>
      </c>
      <c r="F7" s="175">
        <v>7600</v>
      </c>
      <c r="G7" s="175">
        <v>0</v>
      </c>
      <c r="H7" s="175">
        <v>0</v>
      </c>
      <c r="I7" s="175">
        <v>0</v>
      </c>
      <c r="J7" s="175">
        <v>0</v>
      </c>
      <c r="K7" s="175">
        <v>0</v>
      </c>
      <c r="L7" s="175">
        <v>0</v>
      </c>
      <c r="M7" s="175">
        <v>0</v>
      </c>
      <c r="N7" s="175">
        <v>21</v>
      </c>
      <c r="O7" s="174">
        <v>14</v>
      </c>
    </row>
    <row r="8" spans="1:16" ht="17.25" customHeight="1" x14ac:dyDescent="0.2">
      <c r="A8" s="124" t="s">
        <v>170</v>
      </c>
      <c r="B8" s="175">
        <v>349</v>
      </c>
      <c r="C8" s="175">
        <v>140</v>
      </c>
      <c r="D8" s="224">
        <v>15083</v>
      </c>
      <c r="E8" s="175">
        <v>15083</v>
      </c>
      <c r="F8" s="175">
        <v>5304</v>
      </c>
      <c r="G8" s="175">
        <v>5304</v>
      </c>
      <c r="H8" s="175">
        <v>0</v>
      </c>
      <c r="I8" s="175">
        <v>0</v>
      </c>
      <c r="J8" s="175">
        <v>0</v>
      </c>
      <c r="K8" s="175">
        <v>0</v>
      </c>
      <c r="L8" s="175">
        <v>0</v>
      </c>
      <c r="M8" s="175">
        <v>0</v>
      </c>
      <c r="N8" s="175">
        <v>54</v>
      </c>
      <c r="O8" s="175">
        <v>5</v>
      </c>
    </row>
    <row r="9" spans="1:16" ht="16.5" customHeight="1" x14ac:dyDescent="0.2">
      <c r="A9" s="147" t="s">
        <v>171</v>
      </c>
      <c r="B9" s="137">
        <f>SUM(B10+B11)</f>
        <v>79028</v>
      </c>
      <c r="C9" s="137">
        <f t="shared" ref="C9:O9" si="1">SUM(C10+C11)</f>
        <v>47324</v>
      </c>
      <c r="D9" s="137">
        <f t="shared" si="1"/>
        <v>143358</v>
      </c>
      <c r="E9" s="137">
        <f t="shared" si="1"/>
        <v>91557</v>
      </c>
      <c r="F9" s="137">
        <f t="shared" si="1"/>
        <v>77711</v>
      </c>
      <c r="G9" s="137">
        <f t="shared" si="1"/>
        <v>54125</v>
      </c>
      <c r="H9" s="137">
        <f t="shared" si="1"/>
        <v>0</v>
      </c>
      <c r="I9" s="137">
        <f t="shared" si="1"/>
        <v>0</v>
      </c>
      <c r="J9" s="137">
        <f t="shared" si="1"/>
        <v>0</v>
      </c>
      <c r="K9" s="137">
        <f t="shared" si="1"/>
        <v>0</v>
      </c>
      <c r="L9" s="137">
        <f t="shared" si="1"/>
        <v>0</v>
      </c>
      <c r="M9" s="137">
        <f t="shared" si="1"/>
        <v>0</v>
      </c>
      <c r="N9" s="137">
        <f t="shared" si="1"/>
        <v>4998</v>
      </c>
      <c r="O9" s="137">
        <f t="shared" si="1"/>
        <v>134</v>
      </c>
    </row>
    <row r="10" spans="1:16" ht="19.5" customHeight="1" x14ac:dyDescent="0.2">
      <c r="A10" s="124" t="s">
        <v>174</v>
      </c>
      <c r="B10" s="175">
        <v>27040</v>
      </c>
      <c r="C10" s="175">
        <v>11817</v>
      </c>
      <c r="D10" s="175">
        <v>64734</v>
      </c>
      <c r="E10" s="175">
        <v>38382</v>
      </c>
      <c r="F10" s="175">
        <v>22993</v>
      </c>
      <c r="G10" s="175">
        <v>15636</v>
      </c>
      <c r="H10" s="175">
        <v>0</v>
      </c>
      <c r="I10" s="175">
        <v>0</v>
      </c>
      <c r="J10" s="175">
        <v>0</v>
      </c>
      <c r="K10" s="175">
        <v>0</v>
      </c>
      <c r="L10" s="175">
        <v>0</v>
      </c>
      <c r="M10" s="175">
        <v>0</v>
      </c>
      <c r="N10" s="175">
        <v>1107</v>
      </c>
      <c r="O10" s="175">
        <v>79</v>
      </c>
    </row>
    <row r="11" spans="1:16" ht="18.75" customHeight="1" x14ac:dyDescent="0.2">
      <c r="A11" s="124" t="s">
        <v>173</v>
      </c>
      <c r="B11" s="175">
        <v>51988</v>
      </c>
      <c r="C11" s="175">
        <v>35507</v>
      </c>
      <c r="D11" s="175">
        <v>78624</v>
      </c>
      <c r="E11" s="175">
        <v>53175</v>
      </c>
      <c r="F11" s="175">
        <v>54718</v>
      </c>
      <c r="G11" s="175">
        <v>38489</v>
      </c>
      <c r="H11" s="175">
        <v>0</v>
      </c>
      <c r="I11" s="175">
        <v>0</v>
      </c>
      <c r="J11" s="175">
        <v>0</v>
      </c>
      <c r="K11" s="175">
        <v>0</v>
      </c>
      <c r="L11" s="175">
        <v>0</v>
      </c>
      <c r="M11" s="175">
        <v>0</v>
      </c>
      <c r="N11" s="175">
        <v>3891</v>
      </c>
      <c r="O11" s="175">
        <v>55</v>
      </c>
    </row>
    <row r="12" spans="1:16" ht="29.25" customHeight="1" x14ac:dyDescent="0.2">
      <c r="A12" s="147" t="s">
        <v>196</v>
      </c>
      <c r="B12" s="164">
        <f t="shared" ref="B12:O12" si="2">SUM(B13+B14+B15+B16)</f>
        <v>9539</v>
      </c>
      <c r="C12" s="164">
        <f t="shared" si="2"/>
        <v>977</v>
      </c>
      <c r="D12" s="164">
        <f t="shared" si="2"/>
        <v>113442</v>
      </c>
      <c r="E12" s="164">
        <f t="shared" si="2"/>
        <v>83311</v>
      </c>
      <c r="F12" s="164">
        <f t="shared" si="2"/>
        <v>6788</v>
      </c>
      <c r="G12" s="164">
        <f t="shared" si="2"/>
        <v>2451</v>
      </c>
      <c r="H12" s="164">
        <f t="shared" si="2"/>
        <v>0</v>
      </c>
      <c r="I12" s="164">
        <f t="shared" si="2"/>
        <v>0</v>
      </c>
      <c r="J12" s="164">
        <f t="shared" si="2"/>
        <v>0</v>
      </c>
      <c r="K12" s="164">
        <f t="shared" si="2"/>
        <v>0</v>
      </c>
      <c r="L12" s="164">
        <f t="shared" si="2"/>
        <v>0</v>
      </c>
      <c r="M12" s="164">
        <f t="shared" si="2"/>
        <v>0</v>
      </c>
      <c r="N12" s="164">
        <f t="shared" si="2"/>
        <v>903</v>
      </c>
      <c r="O12" s="164">
        <f t="shared" si="2"/>
        <v>246</v>
      </c>
    </row>
    <row r="13" spans="1:16" ht="14.25" x14ac:dyDescent="0.2">
      <c r="A13" s="16" t="s">
        <v>175</v>
      </c>
      <c r="B13" s="135">
        <v>1649</v>
      </c>
      <c r="C13" s="135">
        <v>487</v>
      </c>
      <c r="D13" s="135">
        <v>16590</v>
      </c>
      <c r="E13" s="135">
        <v>0</v>
      </c>
      <c r="F13" s="135">
        <v>3998</v>
      </c>
      <c r="G13" s="135">
        <v>0</v>
      </c>
      <c r="H13" s="135">
        <v>0</v>
      </c>
      <c r="I13" s="135">
        <v>0</v>
      </c>
      <c r="J13" s="135">
        <v>0</v>
      </c>
      <c r="K13" s="135">
        <v>0</v>
      </c>
      <c r="L13" s="135">
        <v>0</v>
      </c>
      <c r="M13" s="135">
        <v>0</v>
      </c>
      <c r="N13" s="135">
        <v>388</v>
      </c>
      <c r="O13" s="135">
        <v>219</v>
      </c>
    </row>
    <row r="14" spans="1:16" ht="42.75" customHeight="1" x14ac:dyDescent="0.2">
      <c r="A14" s="16" t="s">
        <v>176</v>
      </c>
      <c r="B14" s="214">
        <v>563</v>
      </c>
      <c r="C14" s="214">
        <v>45</v>
      </c>
      <c r="D14" s="214">
        <v>4336</v>
      </c>
      <c r="E14" s="214">
        <v>720</v>
      </c>
      <c r="F14" s="214">
        <v>16</v>
      </c>
      <c r="G14" s="214">
        <v>0</v>
      </c>
      <c r="H14" s="214">
        <v>0</v>
      </c>
      <c r="I14" s="214">
        <v>0</v>
      </c>
      <c r="J14" s="214">
        <v>0</v>
      </c>
      <c r="K14" s="214">
        <v>0</v>
      </c>
      <c r="L14" s="214">
        <v>0</v>
      </c>
      <c r="M14" s="214">
        <v>0</v>
      </c>
      <c r="N14" s="214">
        <v>43</v>
      </c>
      <c r="O14" s="214">
        <v>1</v>
      </c>
    </row>
    <row r="15" spans="1:16" ht="32.25" customHeight="1" x14ac:dyDescent="0.2">
      <c r="A15" s="148" t="s">
        <v>177</v>
      </c>
      <c r="B15" s="215">
        <f>SUM(B41)</f>
        <v>164</v>
      </c>
      <c r="C15" s="215">
        <f t="shared" ref="C15:O15" si="3">SUM(C41)</f>
        <v>41</v>
      </c>
      <c r="D15" s="215">
        <f t="shared" si="3"/>
        <v>1652</v>
      </c>
      <c r="E15" s="215">
        <f t="shared" si="3"/>
        <v>22</v>
      </c>
      <c r="F15" s="215">
        <f t="shared" si="3"/>
        <v>27</v>
      </c>
      <c r="G15" s="215">
        <f t="shared" si="3"/>
        <v>10</v>
      </c>
      <c r="H15" s="215">
        <v>0</v>
      </c>
      <c r="I15" s="215">
        <f t="shared" si="3"/>
        <v>0</v>
      </c>
      <c r="J15" s="215">
        <v>0</v>
      </c>
      <c r="K15" s="215">
        <f t="shared" si="3"/>
        <v>0</v>
      </c>
      <c r="L15" s="215">
        <f t="shared" si="3"/>
        <v>0</v>
      </c>
      <c r="M15" s="215">
        <f t="shared" si="3"/>
        <v>0</v>
      </c>
      <c r="N15" s="215">
        <f t="shared" si="3"/>
        <v>17</v>
      </c>
      <c r="O15" s="215">
        <f t="shared" si="3"/>
        <v>1</v>
      </c>
    </row>
    <row r="16" spans="1:16" ht="18" customHeight="1" x14ac:dyDescent="0.2">
      <c r="A16" s="124" t="s">
        <v>178</v>
      </c>
      <c r="B16" s="175">
        <v>7163</v>
      </c>
      <c r="C16" s="175">
        <v>404</v>
      </c>
      <c r="D16" s="175">
        <v>90864</v>
      </c>
      <c r="E16" s="175">
        <v>82569</v>
      </c>
      <c r="F16" s="175">
        <v>2747</v>
      </c>
      <c r="G16" s="175">
        <v>2441</v>
      </c>
      <c r="H16" s="175">
        <v>0</v>
      </c>
      <c r="I16" s="175">
        <v>0</v>
      </c>
      <c r="J16" s="175">
        <v>0</v>
      </c>
      <c r="K16" s="175">
        <v>0</v>
      </c>
      <c r="L16" s="175">
        <v>0</v>
      </c>
      <c r="M16" s="175">
        <v>0</v>
      </c>
      <c r="N16" s="175">
        <v>455</v>
      </c>
      <c r="O16" s="175">
        <v>25</v>
      </c>
    </row>
    <row r="17" spans="1:15" ht="15.75" customHeight="1" x14ac:dyDescent="0.2">
      <c r="A17" s="147" t="s">
        <v>197</v>
      </c>
      <c r="B17" s="137">
        <f>SUM(B18+B19+B22+B23+B24+B25+B30)</f>
        <v>592</v>
      </c>
      <c r="C17" s="137">
        <f t="shared" ref="C17:O17" si="4">SUM(C18+C19+C22+C23+C24+C25+C30)</f>
        <v>507</v>
      </c>
      <c r="D17" s="137">
        <f t="shared" si="4"/>
        <v>386</v>
      </c>
      <c r="E17" s="137">
        <f t="shared" si="4"/>
        <v>0</v>
      </c>
      <c r="F17" s="137">
        <f t="shared" si="4"/>
        <v>70</v>
      </c>
      <c r="G17" s="137">
        <f t="shared" si="4"/>
        <v>0</v>
      </c>
      <c r="H17" s="137">
        <f t="shared" si="4"/>
        <v>0</v>
      </c>
      <c r="I17" s="137">
        <f t="shared" si="4"/>
        <v>0</v>
      </c>
      <c r="J17" s="137">
        <f t="shared" si="4"/>
        <v>0</v>
      </c>
      <c r="K17" s="137">
        <f t="shared" si="4"/>
        <v>0</v>
      </c>
      <c r="L17" s="137">
        <f t="shared" si="4"/>
        <v>0</v>
      </c>
      <c r="M17" s="137">
        <f t="shared" si="4"/>
        <v>0</v>
      </c>
      <c r="N17" s="137">
        <f t="shared" si="4"/>
        <v>147</v>
      </c>
      <c r="O17" s="137">
        <f t="shared" si="4"/>
        <v>142</v>
      </c>
    </row>
    <row r="18" spans="1:15" ht="27" customHeight="1" x14ac:dyDescent="0.2">
      <c r="A18" s="150" t="s">
        <v>179</v>
      </c>
      <c r="B18" s="134">
        <v>27</v>
      </c>
      <c r="C18" s="134">
        <v>27</v>
      </c>
      <c r="D18" s="134">
        <v>261</v>
      </c>
      <c r="E18" s="134">
        <v>0</v>
      </c>
      <c r="F18" s="134">
        <v>0</v>
      </c>
      <c r="G18" s="134">
        <v>0</v>
      </c>
      <c r="H18" s="134">
        <v>0</v>
      </c>
      <c r="I18" s="134">
        <v>0</v>
      </c>
      <c r="J18" s="134">
        <v>0</v>
      </c>
      <c r="K18" s="134">
        <v>0</v>
      </c>
      <c r="L18" s="134">
        <v>0</v>
      </c>
      <c r="M18" s="134">
        <v>0</v>
      </c>
      <c r="N18" s="134">
        <v>140</v>
      </c>
      <c r="O18" s="134">
        <v>137</v>
      </c>
    </row>
    <row r="19" spans="1:15" ht="25.5" x14ac:dyDescent="0.2">
      <c r="A19" s="149" t="s">
        <v>208</v>
      </c>
      <c r="B19" s="138">
        <f>SUM(B20+B21)</f>
        <v>175</v>
      </c>
      <c r="C19" s="138">
        <f t="shared" ref="C19:O19" si="5">SUM(C20+C21)</f>
        <v>120</v>
      </c>
      <c r="D19" s="138">
        <f t="shared" si="5"/>
        <v>66</v>
      </c>
      <c r="E19" s="138">
        <f t="shared" si="5"/>
        <v>0</v>
      </c>
      <c r="F19" s="138">
        <f t="shared" si="5"/>
        <v>11</v>
      </c>
      <c r="G19" s="138">
        <f t="shared" si="5"/>
        <v>0</v>
      </c>
      <c r="H19" s="138">
        <f t="shared" si="5"/>
        <v>0</v>
      </c>
      <c r="I19" s="138">
        <f t="shared" si="5"/>
        <v>0</v>
      </c>
      <c r="J19" s="138">
        <f t="shared" si="5"/>
        <v>0</v>
      </c>
      <c r="K19" s="138">
        <f t="shared" si="5"/>
        <v>0</v>
      </c>
      <c r="L19" s="138">
        <f t="shared" si="5"/>
        <v>0</v>
      </c>
      <c r="M19" s="138">
        <f t="shared" si="5"/>
        <v>0</v>
      </c>
      <c r="N19" s="138">
        <f t="shared" si="5"/>
        <v>1</v>
      </c>
      <c r="O19" s="138">
        <f t="shared" si="5"/>
        <v>5</v>
      </c>
    </row>
    <row r="20" spans="1:15" ht="30.75" customHeight="1" x14ac:dyDescent="0.2">
      <c r="A20" s="23" t="s">
        <v>181</v>
      </c>
      <c r="B20" s="139">
        <v>175</v>
      </c>
      <c r="C20" s="139">
        <v>120</v>
      </c>
      <c r="D20" s="139">
        <v>66</v>
      </c>
      <c r="E20" s="139">
        <v>0</v>
      </c>
      <c r="F20" s="139">
        <v>11</v>
      </c>
      <c r="G20" s="139">
        <v>0</v>
      </c>
      <c r="H20" s="139">
        <v>0</v>
      </c>
      <c r="I20" s="139">
        <v>0</v>
      </c>
      <c r="J20" s="139">
        <v>0</v>
      </c>
      <c r="K20" s="139">
        <v>0</v>
      </c>
      <c r="L20" s="139">
        <v>0</v>
      </c>
      <c r="M20" s="139">
        <v>0</v>
      </c>
      <c r="N20" s="139">
        <v>1</v>
      </c>
      <c r="O20" s="139">
        <v>5</v>
      </c>
    </row>
    <row r="21" spans="1:15" ht="14.25" x14ac:dyDescent="0.2">
      <c r="A21" s="23" t="s">
        <v>182</v>
      </c>
      <c r="B21" s="134">
        <v>0</v>
      </c>
      <c r="C21" s="134">
        <v>0</v>
      </c>
      <c r="D21" s="134">
        <v>0</v>
      </c>
      <c r="E21" s="134">
        <v>0</v>
      </c>
      <c r="F21" s="134">
        <v>0</v>
      </c>
      <c r="G21" s="134">
        <v>0</v>
      </c>
      <c r="H21" s="134">
        <v>0</v>
      </c>
      <c r="I21" s="134">
        <v>0</v>
      </c>
      <c r="J21" s="134">
        <v>0</v>
      </c>
      <c r="K21" s="134">
        <v>0</v>
      </c>
      <c r="L21" s="134">
        <v>0</v>
      </c>
      <c r="M21" s="134">
        <v>0</v>
      </c>
      <c r="N21" s="134">
        <v>0</v>
      </c>
      <c r="O21" s="134">
        <v>0</v>
      </c>
    </row>
    <row r="22" spans="1:15" ht="14.25" x14ac:dyDescent="0.2">
      <c r="A22" s="150" t="s">
        <v>183</v>
      </c>
      <c r="B22" s="134">
        <v>0</v>
      </c>
      <c r="C22" s="134">
        <v>0</v>
      </c>
      <c r="D22" s="134">
        <v>0</v>
      </c>
      <c r="E22" s="134">
        <v>0</v>
      </c>
      <c r="F22" s="134">
        <v>0</v>
      </c>
      <c r="G22" s="134">
        <v>0</v>
      </c>
      <c r="H22" s="134">
        <v>0</v>
      </c>
      <c r="I22" s="134">
        <v>0</v>
      </c>
      <c r="J22" s="134">
        <v>0</v>
      </c>
      <c r="K22" s="134">
        <v>0</v>
      </c>
      <c r="L22" s="134">
        <v>0</v>
      </c>
      <c r="M22" s="134">
        <v>0</v>
      </c>
      <c r="N22" s="134">
        <v>0</v>
      </c>
      <c r="O22" s="134">
        <v>0</v>
      </c>
    </row>
    <row r="23" spans="1:15" ht="25.5" x14ac:dyDescent="0.2">
      <c r="A23" s="150" t="s">
        <v>184</v>
      </c>
      <c r="B23" s="134">
        <v>280</v>
      </c>
      <c r="C23" s="134">
        <v>280</v>
      </c>
      <c r="D23" s="134">
        <v>29</v>
      </c>
      <c r="E23" s="134">
        <v>0</v>
      </c>
      <c r="F23" s="134">
        <v>29</v>
      </c>
      <c r="G23" s="134">
        <v>0</v>
      </c>
      <c r="H23" s="134">
        <v>0</v>
      </c>
      <c r="I23" s="134">
        <v>0</v>
      </c>
      <c r="J23" s="134">
        <v>0</v>
      </c>
      <c r="K23" s="134">
        <v>0</v>
      </c>
      <c r="L23" s="134">
        <v>0</v>
      </c>
      <c r="M23" s="134">
        <v>0</v>
      </c>
      <c r="N23" s="134">
        <v>5</v>
      </c>
      <c r="O23" s="134">
        <v>0</v>
      </c>
    </row>
    <row r="24" spans="1:15" ht="14.25" x14ac:dyDescent="0.2">
      <c r="A24" s="151" t="s">
        <v>185</v>
      </c>
      <c r="B24" s="138"/>
      <c r="C24" s="26"/>
      <c r="D24" s="138"/>
      <c r="E24" s="138"/>
      <c r="F24" s="138"/>
      <c r="G24" s="138"/>
      <c r="H24" s="138"/>
      <c r="I24" s="138"/>
      <c r="J24" s="138"/>
      <c r="K24" s="138"/>
      <c r="L24" s="138"/>
      <c r="M24" s="26"/>
      <c r="N24" s="138"/>
      <c r="O24" s="138"/>
    </row>
    <row r="25" spans="1:15" ht="14.25" x14ac:dyDescent="0.2">
      <c r="A25" s="11" t="s">
        <v>198</v>
      </c>
      <c r="B25" s="138">
        <f>SUM(B28)</f>
        <v>110</v>
      </c>
      <c r="C25" s="138">
        <f t="shared" ref="C25:O25" si="6">SUM(C28)</f>
        <v>80</v>
      </c>
      <c r="D25" s="138">
        <f t="shared" si="6"/>
        <v>30</v>
      </c>
      <c r="E25" s="138">
        <f t="shared" si="6"/>
        <v>0</v>
      </c>
      <c r="F25" s="138">
        <f t="shared" si="6"/>
        <v>30</v>
      </c>
      <c r="G25" s="138">
        <f t="shared" si="6"/>
        <v>0</v>
      </c>
      <c r="H25" s="138">
        <f t="shared" si="6"/>
        <v>0</v>
      </c>
      <c r="I25" s="138">
        <f t="shared" si="6"/>
        <v>0</v>
      </c>
      <c r="J25" s="138">
        <f t="shared" si="6"/>
        <v>0</v>
      </c>
      <c r="K25" s="138">
        <f t="shared" si="6"/>
        <v>0</v>
      </c>
      <c r="L25" s="138">
        <f t="shared" si="6"/>
        <v>0</v>
      </c>
      <c r="M25" s="138">
        <f t="shared" si="6"/>
        <v>0</v>
      </c>
      <c r="N25" s="138">
        <f t="shared" si="6"/>
        <v>1</v>
      </c>
      <c r="O25" s="138">
        <f t="shared" si="6"/>
        <v>0</v>
      </c>
    </row>
    <row r="26" spans="1:15" ht="27" customHeight="1" x14ac:dyDescent="0.2">
      <c r="A26" s="16" t="s">
        <v>186</v>
      </c>
      <c r="B26" s="134">
        <v>316</v>
      </c>
      <c r="C26" s="134">
        <v>0</v>
      </c>
      <c r="D26" s="134">
        <v>856</v>
      </c>
      <c r="E26" s="134">
        <v>0</v>
      </c>
      <c r="F26" s="134">
        <v>0</v>
      </c>
      <c r="G26" s="134">
        <v>0</v>
      </c>
      <c r="H26" s="134">
        <v>0</v>
      </c>
      <c r="I26" s="134">
        <v>0</v>
      </c>
      <c r="J26" s="134">
        <v>0</v>
      </c>
      <c r="K26" s="134">
        <v>0</v>
      </c>
      <c r="L26" s="134">
        <v>0</v>
      </c>
      <c r="M26" s="134">
        <v>0</v>
      </c>
      <c r="N26" s="134">
        <v>15</v>
      </c>
      <c r="O26" s="134">
        <v>9</v>
      </c>
    </row>
    <row r="27" spans="1:15" ht="41.25" customHeight="1" x14ac:dyDescent="0.2">
      <c r="A27" s="16" t="s">
        <v>187</v>
      </c>
      <c r="B27" s="134">
        <v>0</v>
      </c>
      <c r="C27" s="134">
        <v>0</v>
      </c>
      <c r="D27" s="134">
        <v>0</v>
      </c>
      <c r="E27" s="134">
        <v>0</v>
      </c>
      <c r="F27" s="134">
        <v>0</v>
      </c>
      <c r="G27" s="134">
        <v>0</v>
      </c>
      <c r="H27" s="134">
        <v>0</v>
      </c>
      <c r="I27" s="134">
        <v>0</v>
      </c>
      <c r="J27" s="134">
        <v>0</v>
      </c>
      <c r="K27" s="134">
        <v>0</v>
      </c>
      <c r="L27" s="134">
        <v>0</v>
      </c>
      <c r="M27" s="134">
        <v>0</v>
      </c>
      <c r="N27" s="134">
        <v>0</v>
      </c>
      <c r="O27" s="134">
        <v>0</v>
      </c>
    </row>
    <row r="28" spans="1:15" ht="25.5" x14ac:dyDescent="0.2">
      <c r="A28" s="16" t="s">
        <v>188</v>
      </c>
      <c r="B28" s="134">
        <v>110</v>
      </c>
      <c r="C28" s="134">
        <v>80</v>
      </c>
      <c r="D28" s="134">
        <v>30</v>
      </c>
      <c r="E28" s="134">
        <v>0</v>
      </c>
      <c r="F28" s="134">
        <v>30</v>
      </c>
      <c r="G28" s="134">
        <v>0</v>
      </c>
      <c r="H28" s="134">
        <v>0</v>
      </c>
      <c r="I28" s="134">
        <v>0</v>
      </c>
      <c r="J28" s="134">
        <v>0</v>
      </c>
      <c r="K28" s="134">
        <v>0</v>
      </c>
      <c r="L28" s="134">
        <v>0</v>
      </c>
      <c r="M28" s="134">
        <v>0</v>
      </c>
      <c r="N28" s="134">
        <v>1</v>
      </c>
      <c r="O28" s="134">
        <v>0</v>
      </c>
    </row>
    <row r="29" spans="1:15" s="165" customFormat="1" ht="18" customHeight="1" x14ac:dyDescent="0.2">
      <c r="A29" s="200" t="s">
        <v>203</v>
      </c>
      <c r="B29" s="137">
        <f>SUM(B26+B27+B28)</f>
        <v>426</v>
      </c>
      <c r="C29" s="137">
        <f t="shared" ref="C29:O29" si="7">SUM(C26+C27+C28)</f>
        <v>80</v>
      </c>
      <c r="D29" s="137">
        <f t="shared" si="7"/>
        <v>886</v>
      </c>
      <c r="E29" s="137">
        <f t="shared" si="7"/>
        <v>0</v>
      </c>
      <c r="F29" s="137">
        <f t="shared" si="7"/>
        <v>30</v>
      </c>
      <c r="G29" s="137">
        <f t="shared" si="7"/>
        <v>0</v>
      </c>
      <c r="H29" s="137">
        <f t="shared" si="7"/>
        <v>0</v>
      </c>
      <c r="I29" s="137">
        <f t="shared" si="7"/>
        <v>0</v>
      </c>
      <c r="J29" s="137">
        <f t="shared" si="7"/>
        <v>0</v>
      </c>
      <c r="K29" s="137">
        <f t="shared" si="7"/>
        <v>0</v>
      </c>
      <c r="L29" s="137">
        <f t="shared" si="7"/>
        <v>0</v>
      </c>
      <c r="M29" s="137">
        <f t="shared" si="7"/>
        <v>0</v>
      </c>
      <c r="N29" s="137">
        <f t="shared" si="7"/>
        <v>16</v>
      </c>
      <c r="O29" s="137">
        <f t="shared" si="7"/>
        <v>9</v>
      </c>
    </row>
    <row r="30" spans="1:15" ht="14.25" x14ac:dyDescent="0.2">
      <c r="A30" s="11" t="s">
        <v>199</v>
      </c>
      <c r="B30" s="138">
        <f t="shared" ref="B30:O30" si="8">SUM(B33)</f>
        <v>0</v>
      </c>
      <c r="C30" s="138">
        <f t="shared" si="8"/>
        <v>0</v>
      </c>
      <c r="D30" s="138">
        <f t="shared" si="8"/>
        <v>0</v>
      </c>
      <c r="E30" s="138">
        <f t="shared" si="8"/>
        <v>0</v>
      </c>
      <c r="F30" s="138">
        <f t="shared" si="8"/>
        <v>0</v>
      </c>
      <c r="G30" s="138">
        <f t="shared" si="8"/>
        <v>0</v>
      </c>
      <c r="H30" s="138">
        <f t="shared" si="8"/>
        <v>0</v>
      </c>
      <c r="I30" s="138">
        <f t="shared" si="8"/>
        <v>0</v>
      </c>
      <c r="J30" s="138">
        <f t="shared" si="8"/>
        <v>0</v>
      </c>
      <c r="K30" s="138">
        <f t="shared" si="8"/>
        <v>0</v>
      </c>
      <c r="L30" s="138">
        <f t="shared" si="8"/>
        <v>0</v>
      </c>
      <c r="M30" s="138">
        <f t="shared" si="8"/>
        <v>0</v>
      </c>
      <c r="N30" s="138">
        <f t="shared" si="8"/>
        <v>0</v>
      </c>
      <c r="O30" s="138">
        <f t="shared" si="8"/>
        <v>0</v>
      </c>
    </row>
    <row r="31" spans="1:15" ht="28.5" customHeight="1" x14ac:dyDescent="0.2">
      <c r="A31" s="23" t="s">
        <v>166</v>
      </c>
      <c r="B31" s="183">
        <v>239</v>
      </c>
      <c r="C31" s="175">
        <v>183</v>
      </c>
      <c r="D31" s="175">
        <v>595</v>
      </c>
      <c r="E31" s="175">
        <v>0</v>
      </c>
      <c r="F31" s="175">
        <v>305</v>
      </c>
      <c r="G31" s="175">
        <v>0</v>
      </c>
      <c r="H31" s="175">
        <v>0</v>
      </c>
      <c r="I31" s="175">
        <v>0</v>
      </c>
      <c r="J31" s="175">
        <v>0</v>
      </c>
      <c r="K31" s="175">
        <v>0</v>
      </c>
      <c r="L31" s="175">
        <v>0</v>
      </c>
      <c r="M31" s="175">
        <v>0</v>
      </c>
      <c r="N31" s="175">
        <v>33</v>
      </c>
      <c r="O31" s="175">
        <v>25</v>
      </c>
    </row>
    <row r="32" spans="1:15" ht="40.5" customHeight="1" x14ac:dyDescent="0.2">
      <c r="A32" s="23" t="s">
        <v>167</v>
      </c>
      <c r="B32" s="175">
        <v>4</v>
      </c>
      <c r="C32" s="175">
        <v>2</v>
      </c>
      <c r="D32" s="175">
        <v>84</v>
      </c>
      <c r="E32" s="175">
        <v>0</v>
      </c>
      <c r="F32" s="175">
        <v>16</v>
      </c>
      <c r="G32" s="175">
        <v>0</v>
      </c>
      <c r="H32" s="175">
        <v>0</v>
      </c>
      <c r="I32" s="175">
        <v>0</v>
      </c>
      <c r="J32" s="175">
        <v>0</v>
      </c>
      <c r="K32" s="175">
        <v>0</v>
      </c>
      <c r="L32" s="175">
        <v>0</v>
      </c>
      <c r="M32" s="175">
        <v>0</v>
      </c>
      <c r="N32" s="175">
        <v>1</v>
      </c>
      <c r="O32" s="175">
        <v>0</v>
      </c>
    </row>
    <row r="33" spans="1:15" ht="15" customHeight="1" x14ac:dyDescent="0.2">
      <c r="A33" s="23" t="s">
        <v>168</v>
      </c>
      <c r="B33" s="175">
        <v>0</v>
      </c>
      <c r="C33" s="175">
        <v>0</v>
      </c>
      <c r="D33" s="175">
        <v>0</v>
      </c>
      <c r="E33" s="175">
        <v>0</v>
      </c>
      <c r="F33" s="175">
        <v>0</v>
      </c>
      <c r="G33" s="175">
        <v>0</v>
      </c>
      <c r="H33" s="175">
        <v>0</v>
      </c>
      <c r="I33" s="175">
        <v>0</v>
      </c>
      <c r="J33" s="175">
        <v>0</v>
      </c>
      <c r="K33" s="175">
        <v>0</v>
      </c>
      <c r="L33" s="175">
        <v>0</v>
      </c>
      <c r="M33" s="175">
        <v>0</v>
      </c>
      <c r="N33" s="175">
        <v>0</v>
      </c>
      <c r="O33" s="175">
        <v>0</v>
      </c>
    </row>
    <row r="34" spans="1:15" s="165" customFormat="1" ht="14.25" x14ac:dyDescent="0.2">
      <c r="A34" s="201" t="s">
        <v>204</v>
      </c>
      <c r="B34" s="137">
        <f>SUM(B31+B32+B33)</f>
        <v>243</v>
      </c>
      <c r="C34" s="137">
        <f t="shared" ref="C34:O34" si="9">SUM(C31+C32+C33)</f>
        <v>185</v>
      </c>
      <c r="D34" s="137">
        <f t="shared" si="9"/>
        <v>679</v>
      </c>
      <c r="E34" s="137">
        <f t="shared" si="9"/>
        <v>0</v>
      </c>
      <c r="F34" s="137">
        <f t="shared" si="9"/>
        <v>321</v>
      </c>
      <c r="G34" s="137">
        <f t="shared" si="9"/>
        <v>0</v>
      </c>
      <c r="H34" s="137">
        <f t="shared" si="9"/>
        <v>0</v>
      </c>
      <c r="I34" s="137">
        <f t="shared" si="9"/>
        <v>0</v>
      </c>
      <c r="J34" s="137">
        <f t="shared" si="9"/>
        <v>0</v>
      </c>
      <c r="K34" s="137">
        <f t="shared" si="9"/>
        <v>0</v>
      </c>
      <c r="L34" s="137">
        <f t="shared" si="9"/>
        <v>0</v>
      </c>
      <c r="M34" s="137">
        <f t="shared" si="9"/>
        <v>0</v>
      </c>
      <c r="N34" s="137">
        <f t="shared" si="9"/>
        <v>34</v>
      </c>
      <c r="O34" s="137">
        <f t="shared" si="9"/>
        <v>25</v>
      </c>
    </row>
    <row r="35" spans="1:15" ht="27.75" customHeight="1" x14ac:dyDescent="0.2">
      <c r="A35" s="30" t="s">
        <v>200</v>
      </c>
      <c r="B35" s="138">
        <f>SUM(B36+B37)</f>
        <v>236</v>
      </c>
      <c r="C35" s="138">
        <f t="shared" ref="C35:O35" si="10">SUM(C36+C37)</f>
        <v>60</v>
      </c>
      <c r="D35" s="138">
        <f t="shared" si="10"/>
        <v>4188</v>
      </c>
      <c r="E35" s="138">
        <f t="shared" si="10"/>
        <v>0</v>
      </c>
      <c r="F35" s="138">
        <f t="shared" si="10"/>
        <v>1400</v>
      </c>
      <c r="G35" s="138">
        <f t="shared" si="10"/>
        <v>0</v>
      </c>
      <c r="H35" s="138">
        <f t="shared" si="10"/>
        <v>0</v>
      </c>
      <c r="I35" s="138">
        <f t="shared" si="10"/>
        <v>0</v>
      </c>
      <c r="J35" s="138">
        <f t="shared" si="10"/>
        <v>0</v>
      </c>
      <c r="K35" s="138">
        <f t="shared" si="10"/>
        <v>0</v>
      </c>
      <c r="L35" s="138">
        <f t="shared" si="10"/>
        <v>0</v>
      </c>
      <c r="M35" s="138">
        <f t="shared" si="10"/>
        <v>0</v>
      </c>
      <c r="N35" s="138">
        <f t="shared" si="10"/>
        <v>41</v>
      </c>
      <c r="O35" s="138">
        <f t="shared" si="10"/>
        <v>30</v>
      </c>
    </row>
    <row r="36" spans="1:15" ht="15" customHeight="1" x14ac:dyDescent="0.2">
      <c r="A36" s="16" t="s">
        <v>189</v>
      </c>
      <c r="B36" s="217">
        <v>156</v>
      </c>
      <c r="C36" s="217">
        <v>60</v>
      </c>
      <c r="D36" s="217">
        <v>3098</v>
      </c>
      <c r="E36" s="217">
        <v>0</v>
      </c>
      <c r="F36" s="217">
        <v>1400</v>
      </c>
      <c r="G36" s="217">
        <v>0</v>
      </c>
      <c r="H36" s="217">
        <v>0</v>
      </c>
      <c r="I36" s="217">
        <v>0</v>
      </c>
      <c r="J36" s="217">
        <v>0</v>
      </c>
      <c r="K36" s="217">
        <v>0</v>
      </c>
      <c r="L36" s="217">
        <v>0</v>
      </c>
      <c r="M36" s="217">
        <v>0</v>
      </c>
      <c r="N36" s="217">
        <v>37</v>
      </c>
      <c r="O36" s="217">
        <v>30</v>
      </c>
    </row>
    <row r="37" spans="1:15" ht="41.25" customHeight="1" x14ac:dyDescent="0.2">
      <c r="A37" s="32" t="s">
        <v>190</v>
      </c>
      <c r="B37" s="217">
        <v>80</v>
      </c>
      <c r="C37" s="217">
        <v>0</v>
      </c>
      <c r="D37" s="217">
        <v>1090</v>
      </c>
      <c r="E37" s="217">
        <v>0</v>
      </c>
      <c r="F37" s="217">
        <v>0</v>
      </c>
      <c r="G37" s="217">
        <v>0</v>
      </c>
      <c r="H37" s="217">
        <v>0</v>
      </c>
      <c r="I37" s="217">
        <v>0</v>
      </c>
      <c r="J37" s="217">
        <v>0</v>
      </c>
      <c r="K37" s="217">
        <v>0</v>
      </c>
      <c r="L37" s="217">
        <v>0</v>
      </c>
      <c r="M37" s="7">
        <v>0</v>
      </c>
      <c r="N37" s="217">
        <v>4</v>
      </c>
      <c r="O37" s="217">
        <v>0</v>
      </c>
    </row>
    <row r="38" spans="1:15" ht="28.5" customHeight="1" x14ac:dyDescent="0.2">
      <c r="A38" s="11" t="s">
        <v>201</v>
      </c>
      <c r="B38" s="138">
        <f>SUM(B39+B40+B41)</f>
        <v>278</v>
      </c>
      <c r="C38" s="138">
        <f t="shared" ref="C38:O38" si="11">SUM(C39+C40+C41)</f>
        <v>71</v>
      </c>
      <c r="D38" s="138">
        <f t="shared" si="11"/>
        <v>5126</v>
      </c>
      <c r="E38" s="138">
        <f t="shared" si="11"/>
        <v>513</v>
      </c>
      <c r="F38" s="138">
        <f t="shared" si="11"/>
        <v>110</v>
      </c>
      <c r="G38" s="138">
        <f t="shared" si="11"/>
        <v>10</v>
      </c>
      <c r="H38" s="138">
        <f t="shared" si="11"/>
        <v>0</v>
      </c>
      <c r="I38" s="138">
        <f t="shared" si="11"/>
        <v>0</v>
      </c>
      <c r="J38" s="138">
        <f t="shared" si="11"/>
        <v>0</v>
      </c>
      <c r="K38" s="138">
        <f t="shared" si="11"/>
        <v>0</v>
      </c>
      <c r="L38" s="138">
        <f t="shared" si="11"/>
        <v>0</v>
      </c>
      <c r="M38" s="138">
        <f t="shared" si="11"/>
        <v>0</v>
      </c>
      <c r="N38" s="138">
        <f t="shared" si="11"/>
        <v>74</v>
      </c>
      <c r="O38" s="138">
        <f t="shared" si="11"/>
        <v>17</v>
      </c>
    </row>
    <row r="39" spans="1:15" ht="25.5" x14ac:dyDescent="0.2">
      <c r="A39" s="16" t="s">
        <v>191</v>
      </c>
      <c r="B39" s="168">
        <v>61</v>
      </c>
      <c r="C39" s="168">
        <v>10</v>
      </c>
      <c r="D39" s="168">
        <v>1511</v>
      </c>
      <c r="E39" s="168">
        <v>0</v>
      </c>
      <c r="F39" s="168">
        <v>83</v>
      </c>
      <c r="G39" s="168">
        <v>0</v>
      </c>
      <c r="H39" s="168">
        <v>0</v>
      </c>
      <c r="I39" s="168">
        <v>0</v>
      </c>
      <c r="J39" s="168">
        <v>0</v>
      </c>
      <c r="K39" s="168">
        <v>0</v>
      </c>
      <c r="L39" s="168">
        <v>0</v>
      </c>
      <c r="M39" s="168">
        <v>0</v>
      </c>
      <c r="N39" s="168">
        <v>33</v>
      </c>
      <c r="O39" s="168">
        <v>15</v>
      </c>
    </row>
    <row r="40" spans="1:15" ht="41.25" customHeight="1" x14ac:dyDescent="0.2">
      <c r="A40" s="16" t="s">
        <v>192</v>
      </c>
      <c r="B40" s="168">
        <v>53</v>
      </c>
      <c r="C40" s="168">
        <v>20</v>
      </c>
      <c r="D40" s="168">
        <v>1963</v>
      </c>
      <c r="E40" s="168">
        <v>491</v>
      </c>
      <c r="F40" s="168">
        <v>0</v>
      </c>
      <c r="G40" s="168">
        <v>0</v>
      </c>
      <c r="H40" s="168">
        <v>0</v>
      </c>
      <c r="I40" s="168">
        <v>0</v>
      </c>
      <c r="J40" s="168">
        <v>0</v>
      </c>
      <c r="K40" s="168">
        <v>0</v>
      </c>
      <c r="L40" s="168">
        <v>0</v>
      </c>
      <c r="M40" s="7">
        <v>0</v>
      </c>
      <c r="N40" s="199">
        <v>24</v>
      </c>
      <c r="O40" s="199">
        <v>1</v>
      </c>
    </row>
    <row r="41" spans="1:15" ht="25.5" x14ac:dyDescent="0.2">
      <c r="A41" s="16" t="s">
        <v>193</v>
      </c>
      <c r="B41" s="168">
        <v>164</v>
      </c>
      <c r="C41" s="168">
        <v>41</v>
      </c>
      <c r="D41" s="168">
        <v>1652</v>
      </c>
      <c r="E41" s="168">
        <v>22</v>
      </c>
      <c r="F41" s="168">
        <v>27</v>
      </c>
      <c r="G41" s="168">
        <v>10</v>
      </c>
      <c r="H41" s="168">
        <v>0</v>
      </c>
      <c r="I41" s="168">
        <v>0</v>
      </c>
      <c r="J41" s="168">
        <v>0</v>
      </c>
      <c r="K41" s="168">
        <v>0</v>
      </c>
      <c r="L41" s="168">
        <v>0</v>
      </c>
      <c r="M41" s="7">
        <v>0</v>
      </c>
      <c r="N41" s="238">
        <v>17</v>
      </c>
      <c r="O41" s="238">
        <v>1</v>
      </c>
    </row>
    <row r="42" spans="1:15" ht="32.25" customHeight="1" x14ac:dyDescent="0.2">
      <c r="A42" s="19" t="s">
        <v>202</v>
      </c>
      <c r="B42" s="73">
        <f t="shared" ref="B42:O42" si="12">B43+B44</f>
        <v>120</v>
      </c>
      <c r="C42" s="73">
        <f t="shared" si="12"/>
        <v>50</v>
      </c>
      <c r="D42" s="73">
        <f t="shared" si="12"/>
        <v>205</v>
      </c>
      <c r="E42" s="73">
        <f t="shared" si="12"/>
        <v>0</v>
      </c>
      <c r="F42" s="73">
        <f t="shared" si="12"/>
        <v>15</v>
      </c>
      <c r="G42" s="73">
        <f t="shared" si="12"/>
        <v>0</v>
      </c>
      <c r="H42" s="73">
        <f t="shared" si="12"/>
        <v>0</v>
      </c>
      <c r="I42" s="73">
        <f t="shared" si="12"/>
        <v>0</v>
      </c>
      <c r="J42" s="73">
        <f t="shared" si="12"/>
        <v>0</v>
      </c>
      <c r="K42" s="73">
        <f t="shared" si="12"/>
        <v>0</v>
      </c>
      <c r="L42" s="73">
        <f t="shared" si="12"/>
        <v>0</v>
      </c>
      <c r="M42" s="73">
        <f t="shared" si="12"/>
        <v>0</v>
      </c>
      <c r="N42" s="73">
        <f t="shared" si="12"/>
        <v>20</v>
      </c>
      <c r="O42" s="73">
        <f t="shared" si="12"/>
        <v>10</v>
      </c>
    </row>
    <row r="43" spans="1:15" ht="22.5" customHeight="1" x14ac:dyDescent="0.2">
      <c r="A43" s="152" t="s">
        <v>194</v>
      </c>
      <c r="B43" s="167">
        <v>120</v>
      </c>
      <c r="C43" s="167">
        <v>50</v>
      </c>
      <c r="D43" s="167">
        <v>205</v>
      </c>
      <c r="E43" s="167">
        <v>0</v>
      </c>
      <c r="F43" s="167">
        <v>15</v>
      </c>
      <c r="G43" s="167">
        <v>0</v>
      </c>
      <c r="H43" s="167">
        <v>0</v>
      </c>
      <c r="I43" s="167">
        <v>0</v>
      </c>
      <c r="J43" s="167">
        <v>0</v>
      </c>
      <c r="K43" s="167">
        <v>0</v>
      </c>
      <c r="L43" s="167">
        <v>0</v>
      </c>
      <c r="M43" s="167">
        <v>0</v>
      </c>
      <c r="N43" s="167">
        <v>20</v>
      </c>
      <c r="O43" s="167">
        <v>10</v>
      </c>
    </row>
    <row r="44" spans="1:15" ht="43.5" customHeight="1" x14ac:dyDescent="0.2">
      <c r="A44" s="153" t="s">
        <v>195</v>
      </c>
      <c r="B44" s="167">
        <v>0</v>
      </c>
      <c r="C44" s="167">
        <v>0</v>
      </c>
      <c r="D44" s="167">
        <v>0</v>
      </c>
      <c r="E44" s="167">
        <v>0</v>
      </c>
      <c r="F44" s="167">
        <v>0</v>
      </c>
      <c r="G44" s="167">
        <v>0</v>
      </c>
      <c r="H44" s="167">
        <v>0</v>
      </c>
      <c r="I44" s="167">
        <v>0</v>
      </c>
      <c r="J44" s="167">
        <v>0</v>
      </c>
      <c r="K44" s="167">
        <v>0</v>
      </c>
      <c r="L44" s="167">
        <v>0</v>
      </c>
      <c r="M44" s="167">
        <v>0</v>
      </c>
      <c r="N44" s="167"/>
      <c r="O44" s="167">
        <v>0</v>
      </c>
    </row>
    <row r="45" spans="1:15" ht="25.5" x14ac:dyDescent="0.2">
      <c r="A45" s="154" t="s">
        <v>206</v>
      </c>
      <c r="B45" s="155">
        <f>SUM(B6+B9+B12+B17)</f>
        <v>90641</v>
      </c>
      <c r="C45" s="155">
        <f t="shared" ref="C45:O45" si="13">SUM(C6+C9+C12+C17)</f>
        <v>49548</v>
      </c>
      <c r="D45" s="155">
        <f t="shared" si="13"/>
        <v>280769</v>
      </c>
      <c r="E45" s="155">
        <f t="shared" si="13"/>
        <v>189951</v>
      </c>
      <c r="F45" s="155">
        <f t="shared" si="13"/>
        <v>97473</v>
      </c>
      <c r="G45" s="155">
        <f t="shared" si="13"/>
        <v>61880</v>
      </c>
      <c r="H45" s="155">
        <f t="shared" si="13"/>
        <v>0</v>
      </c>
      <c r="I45" s="155">
        <f t="shared" si="13"/>
        <v>0</v>
      </c>
      <c r="J45" s="155">
        <f t="shared" si="13"/>
        <v>0</v>
      </c>
      <c r="K45" s="155">
        <f t="shared" si="13"/>
        <v>0</v>
      </c>
      <c r="L45" s="155">
        <f t="shared" si="13"/>
        <v>0</v>
      </c>
      <c r="M45" s="155">
        <f t="shared" si="13"/>
        <v>0</v>
      </c>
      <c r="N45" s="155">
        <f t="shared" si="13"/>
        <v>6123</v>
      </c>
      <c r="O45" s="155">
        <f t="shared" si="13"/>
        <v>541</v>
      </c>
    </row>
  </sheetData>
  <mergeCells count="19">
    <mergeCell ref="I3:I4"/>
    <mergeCell ref="J3:J4"/>
    <mergeCell ref="K3:K4"/>
    <mergeCell ref="L3:L4"/>
    <mergeCell ref="M3:M4"/>
    <mergeCell ref="N3:N4"/>
    <mergeCell ref="O3:O4"/>
    <mergeCell ref="A1:A4"/>
    <mergeCell ref="B1:O1"/>
    <mergeCell ref="B2:G2"/>
    <mergeCell ref="H2:M2"/>
    <mergeCell ref="N2:O2"/>
    <mergeCell ref="B3:B4"/>
    <mergeCell ref="C3:C4"/>
    <mergeCell ref="D3:D4"/>
    <mergeCell ref="E3:E4"/>
    <mergeCell ref="F3:F4"/>
    <mergeCell ref="G3:G4"/>
    <mergeCell ref="H3:H4"/>
  </mergeCells>
  <pageMargins left="0.7" right="0.7" top="0.75" bottom="0.75"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topLeftCell="C31" zoomScale="98" zoomScaleNormal="98" workbookViewId="0">
      <selection activeCell="R20" sqref="R20"/>
    </sheetView>
  </sheetViews>
  <sheetFormatPr defaultRowHeight="12.75" x14ac:dyDescent="0.2"/>
  <cols>
    <col min="1" max="1" width="55.85546875" style="39" customWidth="1"/>
    <col min="2" max="2" width="11.28515625" style="39" customWidth="1"/>
    <col min="3" max="3" width="9.42578125" style="39" customWidth="1"/>
    <col min="4" max="4" width="7.7109375" style="39" customWidth="1"/>
    <col min="5" max="5" width="7.85546875" style="39" customWidth="1"/>
    <col min="6" max="6" width="5.42578125" style="39" customWidth="1"/>
    <col min="7" max="8" width="5.5703125" style="39" customWidth="1"/>
    <col min="9" max="9" width="6.42578125" style="39" customWidth="1"/>
    <col min="10" max="10" width="7.28515625" style="39" customWidth="1"/>
    <col min="11" max="11" width="10.42578125" style="261" customWidth="1"/>
    <col min="12" max="12" width="7.140625" style="39" customWidth="1"/>
    <col min="13" max="13" width="8.85546875" style="261" customWidth="1"/>
    <col min="14" max="14" width="8.140625" style="39" customWidth="1"/>
    <col min="15" max="15" width="7.42578125" style="39" customWidth="1"/>
    <col min="16" max="16" width="6.85546875" style="39" customWidth="1"/>
    <col min="17" max="17" width="6.28515625" style="39" customWidth="1"/>
    <col min="18" max="18" width="5.42578125" style="39" customWidth="1"/>
    <col min="19" max="19" width="9.140625" style="39" hidden="1" customWidth="1"/>
    <col min="20" max="20" width="6.5703125" style="39" customWidth="1"/>
    <col min="21" max="21" width="6.42578125" style="39" customWidth="1"/>
    <col min="22" max="22" width="5.42578125" style="39" customWidth="1"/>
    <col min="23" max="23" width="7.5703125" style="39" customWidth="1"/>
    <col min="24" max="1025" width="9.140625" style="39" customWidth="1"/>
  </cols>
  <sheetData>
    <row r="1" spans="1:1025" x14ac:dyDescent="0.2">
      <c r="A1" s="271" t="s">
        <v>4</v>
      </c>
      <c r="B1" s="287" t="s">
        <v>121</v>
      </c>
      <c r="C1" s="287"/>
      <c r="D1" s="287"/>
      <c r="E1" s="287"/>
      <c r="F1" s="287"/>
      <c r="G1" s="287"/>
      <c r="H1" s="287"/>
      <c r="I1" s="287"/>
      <c r="J1" s="287" t="s">
        <v>122</v>
      </c>
      <c r="K1" s="287"/>
      <c r="L1" s="287"/>
      <c r="M1" s="287"/>
      <c r="N1" s="287"/>
      <c r="O1" s="287"/>
      <c r="P1" s="287"/>
      <c r="Q1" s="287"/>
      <c r="R1" s="287"/>
      <c r="S1" s="287"/>
      <c r="T1" s="287"/>
      <c r="U1" s="287"/>
      <c r="V1" s="287"/>
      <c r="W1" s="287"/>
    </row>
    <row r="2" spans="1:1025" ht="27" customHeight="1" x14ac:dyDescent="0.2">
      <c r="A2" s="271"/>
      <c r="B2" s="287" t="s">
        <v>123</v>
      </c>
      <c r="C2" s="287"/>
      <c r="D2" s="287"/>
      <c r="E2" s="287"/>
      <c r="F2" s="287" t="s">
        <v>124</v>
      </c>
      <c r="G2" s="287"/>
      <c r="H2" s="287"/>
      <c r="I2" s="287"/>
      <c r="J2" s="298" t="s">
        <v>29</v>
      </c>
      <c r="K2" s="312" t="s">
        <v>125</v>
      </c>
      <c r="L2" s="313" t="s">
        <v>126</v>
      </c>
      <c r="M2" s="313"/>
      <c r="N2" s="313"/>
      <c r="O2" s="313"/>
      <c r="P2" s="313"/>
      <c r="Q2" s="313"/>
      <c r="R2" s="313"/>
      <c r="S2" s="1"/>
      <c r="T2" s="279" t="s">
        <v>127</v>
      </c>
      <c r="U2" s="279"/>
      <c r="V2" s="279"/>
      <c r="W2" s="279"/>
    </row>
    <row r="3" spans="1:1025" ht="54.75" customHeight="1" x14ac:dyDescent="0.2">
      <c r="A3" s="271"/>
      <c r="B3" s="278" t="s">
        <v>128</v>
      </c>
      <c r="C3" s="278" t="s">
        <v>129</v>
      </c>
      <c r="D3" s="278" t="s">
        <v>130</v>
      </c>
      <c r="E3" s="278" t="s">
        <v>131</v>
      </c>
      <c r="F3" s="278" t="s">
        <v>128</v>
      </c>
      <c r="G3" s="278" t="s">
        <v>129</v>
      </c>
      <c r="H3" s="278" t="s">
        <v>130</v>
      </c>
      <c r="I3" s="278" t="s">
        <v>132</v>
      </c>
      <c r="J3" s="298"/>
      <c r="K3" s="312"/>
      <c r="L3" s="285" t="s">
        <v>29</v>
      </c>
      <c r="M3" s="314" t="s">
        <v>133</v>
      </c>
      <c r="N3" s="278" t="s">
        <v>134</v>
      </c>
      <c r="O3" s="279" t="s">
        <v>135</v>
      </c>
      <c r="P3" s="279"/>
      <c r="Q3" s="279" t="s">
        <v>136</v>
      </c>
      <c r="R3" s="279"/>
      <c r="S3" s="1"/>
      <c r="T3" s="278" t="s">
        <v>29</v>
      </c>
      <c r="U3" s="278" t="s">
        <v>137</v>
      </c>
      <c r="V3" s="278" t="s">
        <v>138</v>
      </c>
      <c r="W3" s="278" t="s">
        <v>139</v>
      </c>
    </row>
    <row r="4" spans="1:1025" ht="51.75" customHeight="1" x14ac:dyDescent="0.2">
      <c r="A4" s="271"/>
      <c r="B4" s="278"/>
      <c r="C4" s="278"/>
      <c r="D4" s="278"/>
      <c r="E4" s="278"/>
      <c r="F4" s="278"/>
      <c r="G4" s="278"/>
      <c r="H4" s="278"/>
      <c r="I4" s="278"/>
      <c r="J4" s="298"/>
      <c r="K4" s="312"/>
      <c r="L4" s="285"/>
      <c r="M4" s="314"/>
      <c r="N4" s="278"/>
      <c r="O4" s="285" t="s">
        <v>29</v>
      </c>
      <c r="P4" s="278" t="s">
        <v>140</v>
      </c>
      <c r="Q4" s="285" t="s">
        <v>29</v>
      </c>
      <c r="R4" s="278" t="s">
        <v>140</v>
      </c>
      <c r="S4" s="1"/>
      <c r="T4" s="278"/>
      <c r="U4" s="278"/>
      <c r="V4" s="278"/>
      <c r="W4" s="278"/>
    </row>
    <row r="5" spans="1:1025" ht="20.25" customHeight="1" x14ac:dyDescent="0.2">
      <c r="A5" s="271"/>
      <c r="B5" s="278"/>
      <c r="C5" s="70" t="s">
        <v>32</v>
      </c>
      <c r="D5" s="278"/>
      <c r="E5" s="70" t="s">
        <v>32</v>
      </c>
      <c r="F5" s="278"/>
      <c r="G5" s="70" t="s">
        <v>32</v>
      </c>
      <c r="H5" s="278"/>
      <c r="I5" s="70" t="s">
        <v>32</v>
      </c>
      <c r="J5" s="298"/>
      <c r="K5" s="312"/>
      <c r="L5" s="285"/>
      <c r="M5" s="314"/>
      <c r="N5" s="278"/>
      <c r="O5" s="285"/>
      <c r="P5" s="278"/>
      <c r="Q5" s="285"/>
      <c r="R5" s="278"/>
      <c r="S5" s="1"/>
      <c r="T5" s="278"/>
      <c r="U5" s="278"/>
      <c r="V5" s="278"/>
      <c r="W5" s="278"/>
    </row>
    <row r="6" spans="1:1025" ht="24.75" customHeight="1" x14ac:dyDescent="0.2">
      <c r="A6" s="70" t="s">
        <v>141</v>
      </c>
      <c r="B6" s="245">
        <v>121</v>
      </c>
      <c r="C6" s="246">
        <v>122</v>
      </c>
      <c r="D6" s="246">
        <v>123</v>
      </c>
      <c r="E6" s="246">
        <v>124</v>
      </c>
      <c r="F6" s="246">
        <v>125</v>
      </c>
      <c r="G6" s="246">
        <v>126</v>
      </c>
      <c r="H6" s="246">
        <v>127</v>
      </c>
      <c r="I6" s="246">
        <v>128</v>
      </c>
      <c r="J6" s="246">
        <v>129</v>
      </c>
      <c r="K6" s="250">
        <v>130</v>
      </c>
      <c r="L6" s="246">
        <v>131</v>
      </c>
      <c r="M6" s="250">
        <v>132</v>
      </c>
      <c r="N6" s="246">
        <v>133</v>
      </c>
      <c r="O6" s="246">
        <v>134</v>
      </c>
      <c r="P6" s="246">
        <v>135</v>
      </c>
      <c r="Q6" s="246">
        <v>136</v>
      </c>
      <c r="R6" s="246">
        <v>137</v>
      </c>
      <c r="S6" s="247">
        <v>138</v>
      </c>
      <c r="T6" s="246">
        <v>138</v>
      </c>
      <c r="U6" s="246">
        <v>139</v>
      </c>
      <c r="V6" s="246">
        <v>140</v>
      </c>
      <c r="W6" s="246">
        <v>141</v>
      </c>
    </row>
    <row r="7" spans="1:1025" s="165" customFormat="1" ht="14.25" x14ac:dyDescent="0.2">
      <c r="A7" s="147" t="s">
        <v>172</v>
      </c>
      <c r="B7" s="137">
        <f>SUM(B8+B9)</f>
        <v>407</v>
      </c>
      <c r="C7" s="137">
        <f t="shared" ref="C7:W7" si="0">SUM(C8+C9)</f>
        <v>407</v>
      </c>
      <c r="D7" s="137">
        <f t="shared" si="0"/>
        <v>27</v>
      </c>
      <c r="E7" s="137">
        <f t="shared" si="0"/>
        <v>0</v>
      </c>
      <c r="F7" s="137">
        <f t="shared" si="0"/>
        <v>12</v>
      </c>
      <c r="G7" s="137">
        <f t="shared" si="0"/>
        <v>8</v>
      </c>
      <c r="H7" s="137">
        <f t="shared" si="0"/>
        <v>34</v>
      </c>
      <c r="I7" s="137">
        <f t="shared" si="0"/>
        <v>6</v>
      </c>
      <c r="J7" s="137">
        <f t="shared" si="0"/>
        <v>316</v>
      </c>
      <c r="K7" s="251">
        <f t="shared" si="0"/>
        <v>294.5</v>
      </c>
      <c r="L7" s="137">
        <f t="shared" si="0"/>
        <v>248</v>
      </c>
      <c r="M7" s="251">
        <f t="shared" si="0"/>
        <v>233</v>
      </c>
      <c r="N7" s="137">
        <f t="shared" si="0"/>
        <v>9</v>
      </c>
      <c r="O7" s="137">
        <f t="shared" si="0"/>
        <v>214</v>
      </c>
      <c r="P7" s="137">
        <f t="shared" si="0"/>
        <v>87</v>
      </c>
      <c r="Q7" s="137">
        <f t="shared" si="0"/>
        <v>34</v>
      </c>
      <c r="R7" s="137">
        <f t="shared" si="0"/>
        <v>4</v>
      </c>
      <c r="S7" s="137">
        <f t="shared" si="0"/>
        <v>108</v>
      </c>
      <c r="T7" s="137">
        <f t="shared" si="0"/>
        <v>108</v>
      </c>
      <c r="U7" s="137">
        <f t="shared" si="0"/>
        <v>29</v>
      </c>
      <c r="V7" s="137">
        <f t="shared" si="0"/>
        <v>52</v>
      </c>
      <c r="W7" s="137">
        <f t="shared" si="0"/>
        <v>27</v>
      </c>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c r="IU7" s="97"/>
      <c r="IV7" s="97"/>
      <c r="IW7" s="97"/>
      <c r="IX7" s="97"/>
      <c r="IY7" s="97"/>
      <c r="IZ7" s="97"/>
      <c r="JA7" s="97"/>
      <c r="JB7" s="97"/>
      <c r="JC7" s="97"/>
      <c r="JD7" s="97"/>
      <c r="JE7" s="97"/>
      <c r="JF7" s="97"/>
      <c r="JG7" s="97"/>
      <c r="JH7" s="97"/>
      <c r="JI7" s="97"/>
      <c r="JJ7" s="97"/>
      <c r="JK7" s="97"/>
      <c r="JL7" s="97"/>
      <c r="JM7" s="97"/>
      <c r="JN7" s="97"/>
      <c r="JO7" s="97"/>
      <c r="JP7" s="97"/>
      <c r="JQ7" s="97"/>
      <c r="JR7" s="97"/>
      <c r="JS7" s="97"/>
      <c r="JT7" s="97"/>
      <c r="JU7" s="97"/>
      <c r="JV7" s="97"/>
      <c r="JW7" s="97"/>
      <c r="JX7" s="97"/>
      <c r="JY7" s="97"/>
      <c r="JZ7" s="97"/>
      <c r="KA7" s="97"/>
      <c r="KB7" s="97"/>
      <c r="KC7" s="97"/>
      <c r="KD7" s="97"/>
      <c r="KE7" s="97"/>
      <c r="KF7" s="97"/>
      <c r="KG7" s="97"/>
      <c r="KH7" s="97"/>
      <c r="KI7" s="97"/>
      <c r="KJ7" s="97"/>
      <c r="KK7" s="97"/>
      <c r="KL7" s="97"/>
      <c r="KM7" s="97"/>
      <c r="KN7" s="97"/>
      <c r="KO7" s="97"/>
      <c r="KP7" s="97"/>
      <c r="KQ7" s="97"/>
      <c r="KR7" s="97"/>
      <c r="KS7" s="97"/>
      <c r="KT7" s="97"/>
      <c r="KU7" s="97"/>
      <c r="KV7" s="97"/>
      <c r="KW7" s="97"/>
      <c r="KX7" s="97"/>
      <c r="KY7" s="97"/>
      <c r="KZ7" s="97"/>
      <c r="LA7" s="97"/>
      <c r="LB7" s="97"/>
      <c r="LC7" s="97"/>
      <c r="LD7" s="97"/>
      <c r="LE7" s="97"/>
      <c r="LF7" s="97"/>
      <c r="LG7" s="97"/>
      <c r="LH7" s="97"/>
      <c r="LI7" s="97"/>
      <c r="LJ7" s="97"/>
      <c r="LK7" s="97"/>
      <c r="LL7" s="97"/>
      <c r="LM7" s="97"/>
      <c r="LN7" s="97"/>
      <c r="LO7" s="97"/>
      <c r="LP7" s="97"/>
      <c r="LQ7" s="97"/>
      <c r="LR7" s="97"/>
      <c r="LS7" s="97"/>
      <c r="LT7" s="97"/>
      <c r="LU7" s="97"/>
      <c r="LV7" s="97"/>
      <c r="LW7" s="97"/>
      <c r="LX7" s="97"/>
      <c r="LY7" s="97"/>
      <c r="LZ7" s="97"/>
      <c r="MA7" s="97"/>
      <c r="MB7" s="97"/>
      <c r="MC7" s="97"/>
      <c r="MD7" s="97"/>
      <c r="ME7" s="97"/>
      <c r="MF7" s="97"/>
      <c r="MG7" s="97"/>
      <c r="MH7" s="97"/>
      <c r="MI7" s="97"/>
      <c r="MJ7" s="97"/>
      <c r="MK7" s="97"/>
      <c r="ML7" s="97"/>
      <c r="MM7" s="97"/>
      <c r="MN7" s="97"/>
      <c r="MO7" s="97"/>
      <c r="MP7" s="97"/>
      <c r="MQ7" s="97"/>
      <c r="MR7" s="97"/>
      <c r="MS7" s="97"/>
      <c r="MT7" s="97"/>
      <c r="MU7" s="97"/>
      <c r="MV7" s="97"/>
      <c r="MW7" s="97"/>
      <c r="MX7" s="97"/>
      <c r="MY7" s="97"/>
      <c r="MZ7" s="97"/>
      <c r="NA7" s="97"/>
      <c r="NB7" s="97"/>
      <c r="NC7" s="97"/>
      <c r="ND7" s="97"/>
      <c r="NE7" s="97"/>
      <c r="NF7" s="97"/>
      <c r="NG7" s="97"/>
      <c r="NH7" s="97"/>
      <c r="NI7" s="97"/>
      <c r="NJ7" s="97"/>
      <c r="NK7" s="97"/>
      <c r="NL7" s="97"/>
      <c r="NM7" s="97"/>
      <c r="NN7" s="97"/>
      <c r="NO7" s="97"/>
      <c r="NP7" s="97"/>
      <c r="NQ7" s="97"/>
      <c r="NR7" s="97"/>
      <c r="NS7" s="97"/>
      <c r="NT7" s="97"/>
      <c r="NU7" s="97"/>
      <c r="NV7" s="97"/>
      <c r="NW7" s="97"/>
      <c r="NX7" s="97"/>
      <c r="NY7" s="97"/>
      <c r="NZ7" s="97"/>
      <c r="OA7" s="97"/>
      <c r="OB7" s="97"/>
      <c r="OC7" s="97"/>
      <c r="OD7" s="97"/>
      <c r="OE7" s="97"/>
      <c r="OF7" s="97"/>
      <c r="OG7" s="97"/>
      <c r="OH7" s="97"/>
      <c r="OI7" s="97"/>
      <c r="OJ7" s="97"/>
      <c r="OK7" s="97"/>
      <c r="OL7" s="97"/>
      <c r="OM7" s="97"/>
      <c r="ON7" s="97"/>
      <c r="OO7" s="97"/>
      <c r="OP7" s="97"/>
      <c r="OQ7" s="97"/>
      <c r="OR7" s="97"/>
      <c r="OS7" s="97"/>
      <c r="OT7" s="97"/>
      <c r="OU7" s="97"/>
      <c r="OV7" s="97"/>
      <c r="OW7" s="97"/>
      <c r="OX7" s="97"/>
      <c r="OY7" s="97"/>
      <c r="OZ7" s="97"/>
      <c r="PA7" s="97"/>
      <c r="PB7" s="97"/>
      <c r="PC7" s="97"/>
      <c r="PD7" s="97"/>
      <c r="PE7" s="97"/>
      <c r="PF7" s="97"/>
      <c r="PG7" s="97"/>
      <c r="PH7" s="97"/>
      <c r="PI7" s="97"/>
      <c r="PJ7" s="97"/>
      <c r="PK7" s="97"/>
      <c r="PL7" s="97"/>
      <c r="PM7" s="97"/>
      <c r="PN7" s="97"/>
      <c r="PO7" s="97"/>
      <c r="PP7" s="97"/>
      <c r="PQ7" s="97"/>
      <c r="PR7" s="97"/>
      <c r="PS7" s="97"/>
      <c r="PT7" s="97"/>
      <c r="PU7" s="97"/>
      <c r="PV7" s="97"/>
      <c r="PW7" s="97"/>
      <c r="PX7" s="97"/>
      <c r="PY7" s="97"/>
      <c r="PZ7" s="97"/>
      <c r="QA7" s="97"/>
      <c r="QB7" s="97"/>
      <c r="QC7" s="97"/>
      <c r="QD7" s="97"/>
      <c r="QE7" s="97"/>
      <c r="QF7" s="97"/>
      <c r="QG7" s="97"/>
      <c r="QH7" s="97"/>
      <c r="QI7" s="97"/>
      <c r="QJ7" s="97"/>
      <c r="QK7" s="97"/>
      <c r="QL7" s="97"/>
      <c r="QM7" s="97"/>
      <c r="QN7" s="97"/>
      <c r="QO7" s="97"/>
      <c r="QP7" s="97"/>
      <c r="QQ7" s="97"/>
      <c r="QR7" s="97"/>
      <c r="QS7" s="97"/>
      <c r="QT7" s="97"/>
      <c r="QU7" s="97"/>
      <c r="QV7" s="97"/>
      <c r="QW7" s="97"/>
      <c r="QX7" s="97"/>
      <c r="QY7" s="97"/>
      <c r="QZ7" s="97"/>
      <c r="RA7" s="97"/>
      <c r="RB7" s="97"/>
      <c r="RC7" s="97"/>
      <c r="RD7" s="97"/>
      <c r="RE7" s="97"/>
      <c r="RF7" s="97"/>
      <c r="RG7" s="97"/>
      <c r="RH7" s="97"/>
      <c r="RI7" s="97"/>
      <c r="RJ7" s="97"/>
      <c r="RK7" s="97"/>
      <c r="RL7" s="97"/>
      <c r="RM7" s="97"/>
      <c r="RN7" s="97"/>
      <c r="RO7" s="97"/>
      <c r="RP7" s="97"/>
      <c r="RQ7" s="97"/>
      <c r="RR7" s="97"/>
      <c r="RS7" s="97"/>
      <c r="RT7" s="97"/>
      <c r="RU7" s="97"/>
      <c r="RV7" s="97"/>
      <c r="RW7" s="97"/>
      <c r="RX7" s="97"/>
      <c r="RY7" s="97"/>
      <c r="RZ7" s="97"/>
      <c r="SA7" s="97"/>
      <c r="SB7" s="97"/>
      <c r="SC7" s="97"/>
      <c r="SD7" s="97"/>
      <c r="SE7" s="97"/>
      <c r="SF7" s="97"/>
      <c r="SG7" s="97"/>
      <c r="SH7" s="97"/>
      <c r="SI7" s="97"/>
      <c r="SJ7" s="97"/>
      <c r="SK7" s="97"/>
      <c r="SL7" s="97"/>
      <c r="SM7" s="97"/>
      <c r="SN7" s="97"/>
      <c r="SO7" s="97"/>
      <c r="SP7" s="97"/>
      <c r="SQ7" s="97"/>
      <c r="SR7" s="97"/>
      <c r="SS7" s="97"/>
      <c r="ST7" s="97"/>
      <c r="SU7" s="97"/>
      <c r="SV7" s="97"/>
      <c r="SW7" s="97"/>
      <c r="SX7" s="97"/>
      <c r="SY7" s="97"/>
      <c r="SZ7" s="97"/>
      <c r="TA7" s="97"/>
      <c r="TB7" s="97"/>
      <c r="TC7" s="97"/>
      <c r="TD7" s="97"/>
      <c r="TE7" s="97"/>
      <c r="TF7" s="97"/>
      <c r="TG7" s="97"/>
      <c r="TH7" s="97"/>
      <c r="TI7" s="97"/>
      <c r="TJ7" s="97"/>
      <c r="TK7" s="97"/>
      <c r="TL7" s="97"/>
      <c r="TM7" s="97"/>
      <c r="TN7" s="97"/>
      <c r="TO7" s="97"/>
      <c r="TP7" s="97"/>
      <c r="TQ7" s="97"/>
      <c r="TR7" s="97"/>
      <c r="TS7" s="97"/>
      <c r="TT7" s="97"/>
      <c r="TU7" s="97"/>
      <c r="TV7" s="97"/>
      <c r="TW7" s="97"/>
      <c r="TX7" s="97"/>
      <c r="TY7" s="97"/>
      <c r="TZ7" s="97"/>
      <c r="UA7" s="97"/>
      <c r="UB7" s="97"/>
      <c r="UC7" s="97"/>
      <c r="UD7" s="97"/>
      <c r="UE7" s="97"/>
      <c r="UF7" s="97"/>
      <c r="UG7" s="97"/>
      <c r="UH7" s="97"/>
      <c r="UI7" s="97"/>
      <c r="UJ7" s="97"/>
      <c r="UK7" s="97"/>
      <c r="UL7" s="97"/>
      <c r="UM7" s="97"/>
      <c r="UN7" s="97"/>
      <c r="UO7" s="97"/>
      <c r="UP7" s="97"/>
      <c r="UQ7" s="97"/>
      <c r="UR7" s="97"/>
      <c r="US7" s="97"/>
      <c r="UT7" s="97"/>
      <c r="UU7" s="97"/>
      <c r="UV7" s="97"/>
      <c r="UW7" s="97"/>
      <c r="UX7" s="97"/>
      <c r="UY7" s="97"/>
      <c r="UZ7" s="97"/>
      <c r="VA7" s="97"/>
      <c r="VB7" s="97"/>
      <c r="VC7" s="97"/>
      <c r="VD7" s="97"/>
      <c r="VE7" s="97"/>
      <c r="VF7" s="97"/>
      <c r="VG7" s="97"/>
      <c r="VH7" s="97"/>
      <c r="VI7" s="97"/>
      <c r="VJ7" s="97"/>
      <c r="VK7" s="97"/>
      <c r="VL7" s="97"/>
      <c r="VM7" s="97"/>
      <c r="VN7" s="97"/>
      <c r="VO7" s="97"/>
      <c r="VP7" s="97"/>
      <c r="VQ7" s="97"/>
      <c r="VR7" s="97"/>
      <c r="VS7" s="97"/>
      <c r="VT7" s="97"/>
      <c r="VU7" s="97"/>
      <c r="VV7" s="97"/>
      <c r="VW7" s="97"/>
      <c r="VX7" s="97"/>
      <c r="VY7" s="97"/>
      <c r="VZ7" s="97"/>
      <c r="WA7" s="97"/>
      <c r="WB7" s="97"/>
      <c r="WC7" s="97"/>
      <c r="WD7" s="97"/>
      <c r="WE7" s="97"/>
      <c r="WF7" s="97"/>
      <c r="WG7" s="97"/>
      <c r="WH7" s="97"/>
      <c r="WI7" s="97"/>
      <c r="WJ7" s="97"/>
      <c r="WK7" s="97"/>
      <c r="WL7" s="97"/>
      <c r="WM7" s="97"/>
      <c r="WN7" s="97"/>
      <c r="WO7" s="97"/>
      <c r="WP7" s="97"/>
      <c r="WQ7" s="97"/>
      <c r="WR7" s="97"/>
      <c r="WS7" s="97"/>
      <c r="WT7" s="97"/>
      <c r="WU7" s="97"/>
      <c r="WV7" s="97"/>
      <c r="WW7" s="97"/>
      <c r="WX7" s="97"/>
      <c r="WY7" s="97"/>
      <c r="WZ7" s="97"/>
      <c r="XA7" s="97"/>
      <c r="XB7" s="97"/>
      <c r="XC7" s="97"/>
      <c r="XD7" s="97"/>
      <c r="XE7" s="97"/>
      <c r="XF7" s="97"/>
      <c r="XG7" s="97"/>
      <c r="XH7" s="97"/>
      <c r="XI7" s="97"/>
      <c r="XJ7" s="97"/>
      <c r="XK7" s="97"/>
      <c r="XL7" s="97"/>
      <c r="XM7" s="97"/>
      <c r="XN7" s="97"/>
      <c r="XO7" s="97"/>
      <c r="XP7" s="97"/>
      <c r="XQ7" s="97"/>
      <c r="XR7" s="97"/>
      <c r="XS7" s="97"/>
      <c r="XT7" s="97"/>
      <c r="XU7" s="97"/>
      <c r="XV7" s="97"/>
      <c r="XW7" s="97"/>
      <c r="XX7" s="97"/>
      <c r="XY7" s="97"/>
      <c r="XZ7" s="97"/>
      <c r="YA7" s="97"/>
      <c r="YB7" s="97"/>
      <c r="YC7" s="97"/>
      <c r="YD7" s="97"/>
      <c r="YE7" s="97"/>
      <c r="YF7" s="97"/>
      <c r="YG7" s="97"/>
      <c r="YH7" s="97"/>
      <c r="YI7" s="97"/>
      <c r="YJ7" s="97"/>
      <c r="YK7" s="97"/>
      <c r="YL7" s="97"/>
      <c r="YM7" s="97"/>
      <c r="YN7" s="97"/>
      <c r="YO7" s="97"/>
      <c r="YP7" s="97"/>
      <c r="YQ7" s="97"/>
      <c r="YR7" s="97"/>
      <c r="YS7" s="97"/>
      <c r="YT7" s="97"/>
      <c r="YU7" s="97"/>
      <c r="YV7" s="97"/>
      <c r="YW7" s="97"/>
      <c r="YX7" s="97"/>
      <c r="YY7" s="97"/>
      <c r="YZ7" s="97"/>
      <c r="ZA7" s="97"/>
      <c r="ZB7" s="97"/>
      <c r="ZC7" s="97"/>
      <c r="ZD7" s="97"/>
      <c r="ZE7" s="97"/>
      <c r="ZF7" s="97"/>
      <c r="ZG7" s="97"/>
      <c r="ZH7" s="97"/>
      <c r="ZI7" s="97"/>
      <c r="ZJ7" s="97"/>
      <c r="ZK7" s="97"/>
      <c r="ZL7" s="97"/>
      <c r="ZM7" s="97"/>
      <c r="ZN7" s="97"/>
      <c r="ZO7" s="97"/>
      <c r="ZP7" s="97"/>
      <c r="ZQ7" s="97"/>
      <c r="ZR7" s="97"/>
      <c r="ZS7" s="97"/>
      <c r="ZT7" s="97"/>
      <c r="ZU7" s="97"/>
      <c r="ZV7" s="97"/>
      <c r="ZW7" s="97"/>
      <c r="ZX7" s="97"/>
      <c r="ZY7" s="97"/>
      <c r="ZZ7" s="97"/>
      <c r="AAA7" s="97"/>
      <c r="AAB7" s="97"/>
      <c r="AAC7" s="97"/>
      <c r="AAD7" s="97"/>
      <c r="AAE7" s="97"/>
      <c r="AAF7" s="97"/>
      <c r="AAG7" s="97"/>
      <c r="AAH7" s="97"/>
      <c r="AAI7" s="97"/>
      <c r="AAJ7" s="97"/>
      <c r="AAK7" s="97"/>
      <c r="AAL7" s="97"/>
      <c r="AAM7" s="97"/>
      <c r="AAN7" s="97"/>
      <c r="AAO7" s="97"/>
      <c r="AAP7" s="97"/>
      <c r="AAQ7" s="97"/>
      <c r="AAR7" s="97"/>
      <c r="AAS7" s="97"/>
      <c r="AAT7" s="97"/>
      <c r="AAU7" s="97"/>
      <c r="AAV7" s="97"/>
      <c r="AAW7" s="97"/>
      <c r="AAX7" s="97"/>
      <c r="AAY7" s="97"/>
      <c r="AAZ7" s="97"/>
      <c r="ABA7" s="97"/>
      <c r="ABB7" s="97"/>
      <c r="ABC7" s="97"/>
      <c r="ABD7" s="97"/>
      <c r="ABE7" s="97"/>
      <c r="ABF7" s="97"/>
      <c r="ABG7" s="97"/>
      <c r="ABH7" s="97"/>
      <c r="ABI7" s="97"/>
      <c r="ABJ7" s="97"/>
      <c r="ABK7" s="97"/>
      <c r="ABL7" s="97"/>
      <c r="ABM7" s="97"/>
      <c r="ABN7" s="97"/>
      <c r="ABO7" s="97"/>
      <c r="ABP7" s="97"/>
      <c r="ABQ7" s="97"/>
      <c r="ABR7" s="97"/>
      <c r="ABS7" s="97"/>
      <c r="ABT7" s="97"/>
      <c r="ABU7" s="97"/>
      <c r="ABV7" s="97"/>
      <c r="ABW7" s="97"/>
      <c r="ABX7" s="97"/>
      <c r="ABY7" s="97"/>
      <c r="ABZ7" s="97"/>
      <c r="ACA7" s="97"/>
      <c r="ACB7" s="97"/>
      <c r="ACC7" s="97"/>
      <c r="ACD7" s="97"/>
      <c r="ACE7" s="97"/>
      <c r="ACF7" s="97"/>
      <c r="ACG7" s="97"/>
      <c r="ACH7" s="97"/>
      <c r="ACI7" s="97"/>
      <c r="ACJ7" s="97"/>
      <c r="ACK7" s="97"/>
      <c r="ACL7" s="97"/>
      <c r="ACM7" s="97"/>
      <c r="ACN7" s="97"/>
      <c r="ACO7" s="97"/>
      <c r="ACP7" s="97"/>
      <c r="ACQ7" s="97"/>
      <c r="ACR7" s="97"/>
      <c r="ACS7" s="97"/>
      <c r="ACT7" s="97"/>
      <c r="ACU7" s="97"/>
      <c r="ACV7" s="97"/>
      <c r="ACW7" s="97"/>
      <c r="ACX7" s="97"/>
      <c r="ACY7" s="97"/>
      <c r="ACZ7" s="97"/>
      <c r="ADA7" s="97"/>
      <c r="ADB7" s="97"/>
      <c r="ADC7" s="97"/>
      <c r="ADD7" s="97"/>
      <c r="ADE7" s="97"/>
      <c r="ADF7" s="97"/>
      <c r="ADG7" s="97"/>
      <c r="ADH7" s="97"/>
      <c r="ADI7" s="97"/>
      <c r="ADJ7" s="97"/>
      <c r="ADK7" s="97"/>
      <c r="ADL7" s="97"/>
      <c r="ADM7" s="97"/>
      <c r="ADN7" s="97"/>
      <c r="ADO7" s="97"/>
      <c r="ADP7" s="97"/>
      <c r="ADQ7" s="97"/>
      <c r="ADR7" s="97"/>
      <c r="ADS7" s="97"/>
      <c r="ADT7" s="97"/>
      <c r="ADU7" s="97"/>
      <c r="ADV7" s="97"/>
      <c r="ADW7" s="97"/>
      <c r="ADX7" s="97"/>
      <c r="ADY7" s="97"/>
      <c r="ADZ7" s="97"/>
      <c r="AEA7" s="97"/>
      <c r="AEB7" s="97"/>
      <c r="AEC7" s="97"/>
      <c r="AED7" s="97"/>
      <c r="AEE7" s="97"/>
      <c r="AEF7" s="97"/>
      <c r="AEG7" s="97"/>
      <c r="AEH7" s="97"/>
      <c r="AEI7" s="97"/>
      <c r="AEJ7" s="97"/>
      <c r="AEK7" s="97"/>
      <c r="AEL7" s="97"/>
      <c r="AEM7" s="97"/>
      <c r="AEN7" s="97"/>
      <c r="AEO7" s="97"/>
      <c r="AEP7" s="97"/>
      <c r="AEQ7" s="97"/>
      <c r="AER7" s="97"/>
      <c r="AES7" s="97"/>
      <c r="AET7" s="97"/>
      <c r="AEU7" s="97"/>
      <c r="AEV7" s="97"/>
      <c r="AEW7" s="97"/>
      <c r="AEX7" s="97"/>
      <c r="AEY7" s="97"/>
      <c r="AEZ7" s="97"/>
      <c r="AFA7" s="97"/>
      <c r="AFB7" s="97"/>
      <c r="AFC7" s="97"/>
      <c r="AFD7" s="97"/>
      <c r="AFE7" s="97"/>
      <c r="AFF7" s="97"/>
      <c r="AFG7" s="97"/>
      <c r="AFH7" s="97"/>
      <c r="AFI7" s="97"/>
      <c r="AFJ7" s="97"/>
      <c r="AFK7" s="97"/>
      <c r="AFL7" s="97"/>
      <c r="AFM7" s="97"/>
      <c r="AFN7" s="97"/>
      <c r="AFO7" s="97"/>
      <c r="AFP7" s="97"/>
      <c r="AFQ7" s="97"/>
      <c r="AFR7" s="97"/>
      <c r="AFS7" s="97"/>
      <c r="AFT7" s="97"/>
      <c r="AFU7" s="97"/>
      <c r="AFV7" s="97"/>
      <c r="AFW7" s="97"/>
      <c r="AFX7" s="97"/>
      <c r="AFY7" s="97"/>
      <c r="AFZ7" s="97"/>
      <c r="AGA7" s="97"/>
      <c r="AGB7" s="97"/>
      <c r="AGC7" s="97"/>
      <c r="AGD7" s="97"/>
      <c r="AGE7" s="97"/>
      <c r="AGF7" s="97"/>
      <c r="AGG7" s="97"/>
      <c r="AGH7" s="97"/>
      <c r="AGI7" s="97"/>
      <c r="AGJ7" s="97"/>
      <c r="AGK7" s="97"/>
      <c r="AGL7" s="97"/>
      <c r="AGM7" s="97"/>
      <c r="AGN7" s="97"/>
      <c r="AGO7" s="97"/>
      <c r="AGP7" s="97"/>
      <c r="AGQ7" s="97"/>
      <c r="AGR7" s="97"/>
      <c r="AGS7" s="97"/>
      <c r="AGT7" s="97"/>
      <c r="AGU7" s="97"/>
      <c r="AGV7" s="97"/>
      <c r="AGW7" s="97"/>
      <c r="AGX7" s="97"/>
      <c r="AGY7" s="97"/>
      <c r="AGZ7" s="97"/>
      <c r="AHA7" s="97"/>
      <c r="AHB7" s="97"/>
      <c r="AHC7" s="97"/>
      <c r="AHD7" s="97"/>
      <c r="AHE7" s="97"/>
      <c r="AHF7" s="97"/>
      <c r="AHG7" s="97"/>
      <c r="AHH7" s="97"/>
      <c r="AHI7" s="97"/>
      <c r="AHJ7" s="97"/>
      <c r="AHK7" s="97"/>
      <c r="AHL7" s="97"/>
      <c r="AHM7" s="97"/>
      <c r="AHN7" s="97"/>
      <c r="AHO7" s="97"/>
      <c r="AHP7" s="97"/>
      <c r="AHQ7" s="97"/>
      <c r="AHR7" s="97"/>
      <c r="AHS7" s="97"/>
      <c r="AHT7" s="97"/>
      <c r="AHU7" s="97"/>
      <c r="AHV7" s="97"/>
      <c r="AHW7" s="97"/>
      <c r="AHX7" s="97"/>
      <c r="AHY7" s="97"/>
      <c r="AHZ7" s="97"/>
      <c r="AIA7" s="97"/>
      <c r="AIB7" s="97"/>
      <c r="AIC7" s="97"/>
      <c r="AID7" s="97"/>
      <c r="AIE7" s="97"/>
      <c r="AIF7" s="97"/>
      <c r="AIG7" s="97"/>
      <c r="AIH7" s="97"/>
      <c r="AII7" s="97"/>
      <c r="AIJ7" s="97"/>
      <c r="AIK7" s="97"/>
      <c r="AIL7" s="97"/>
      <c r="AIM7" s="97"/>
      <c r="AIN7" s="97"/>
      <c r="AIO7" s="97"/>
      <c r="AIP7" s="97"/>
      <c r="AIQ7" s="97"/>
      <c r="AIR7" s="97"/>
      <c r="AIS7" s="97"/>
      <c r="AIT7" s="97"/>
      <c r="AIU7" s="97"/>
      <c r="AIV7" s="97"/>
      <c r="AIW7" s="97"/>
      <c r="AIX7" s="97"/>
      <c r="AIY7" s="97"/>
      <c r="AIZ7" s="97"/>
      <c r="AJA7" s="97"/>
      <c r="AJB7" s="97"/>
      <c r="AJC7" s="97"/>
      <c r="AJD7" s="97"/>
      <c r="AJE7" s="97"/>
      <c r="AJF7" s="97"/>
      <c r="AJG7" s="97"/>
      <c r="AJH7" s="97"/>
      <c r="AJI7" s="97"/>
      <c r="AJJ7" s="97"/>
      <c r="AJK7" s="97"/>
      <c r="AJL7" s="97"/>
      <c r="AJM7" s="97"/>
      <c r="AJN7" s="97"/>
      <c r="AJO7" s="97"/>
      <c r="AJP7" s="97"/>
      <c r="AJQ7" s="97"/>
      <c r="AJR7" s="97"/>
      <c r="AJS7" s="97"/>
      <c r="AJT7" s="97"/>
      <c r="AJU7" s="97"/>
      <c r="AJV7" s="97"/>
      <c r="AJW7" s="97"/>
      <c r="AJX7" s="97"/>
      <c r="AJY7" s="97"/>
      <c r="AJZ7" s="97"/>
      <c r="AKA7" s="97"/>
      <c r="AKB7" s="97"/>
      <c r="AKC7" s="97"/>
      <c r="AKD7" s="97"/>
      <c r="AKE7" s="97"/>
      <c r="AKF7" s="97"/>
      <c r="AKG7" s="97"/>
      <c r="AKH7" s="97"/>
      <c r="AKI7" s="97"/>
      <c r="AKJ7" s="97"/>
      <c r="AKK7" s="97"/>
      <c r="AKL7" s="97"/>
      <c r="AKM7" s="97"/>
      <c r="AKN7" s="97"/>
      <c r="AKO7" s="97"/>
      <c r="AKP7" s="97"/>
      <c r="AKQ7" s="97"/>
      <c r="AKR7" s="97"/>
      <c r="AKS7" s="97"/>
      <c r="AKT7" s="97"/>
      <c r="AKU7" s="97"/>
      <c r="AKV7" s="97"/>
      <c r="AKW7" s="97"/>
      <c r="AKX7" s="97"/>
      <c r="AKY7" s="97"/>
      <c r="AKZ7" s="97"/>
      <c r="ALA7" s="97"/>
      <c r="ALB7" s="97"/>
      <c r="ALC7" s="97"/>
      <c r="ALD7" s="97"/>
      <c r="ALE7" s="97"/>
      <c r="ALF7" s="97"/>
      <c r="ALG7" s="97"/>
      <c r="ALH7" s="97"/>
      <c r="ALI7" s="97"/>
      <c r="ALJ7" s="97"/>
      <c r="ALK7" s="97"/>
      <c r="ALL7" s="97"/>
      <c r="ALM7" s="97"/>
      <c r="ALN7" s="97"/>
      <c r="ALO7" s="97"/>
      <c r="ALP7" s="97"/>
      <c r="ALQ7" s="97"/>
      <c r="ALR7" s="97"/>
      <c r="ALS7" s="97"/>
      <c r="ALT7" s="97"/>
      <c r="ALU7" s="97"/>
      <c r="ALV7" s="97"/>
      <c r="ALW7" s="97"/>
      <c r="ALX7" s="97"/>
      <c r="ALY7" s="97"/>
      <c r="ALZ7" s="97"/>
      <c r="AMA7" s="97"/>
      <c r="AMB7" s="97"/>
      <c r="AMC7" s="97"/>
      <c r="AMD7" s="97"/>
      <c r="AME7" s="97"/>
      <c r="AMF7" s="97"/>
      <c r="AMG7" s="97"/>
      <c r="AMH7" s="97"/>
      <c r="AMI7" s="97"/>
      <c r="AMJ7" s="97"/>
      <c r="AMK7" s="97"/>
    </row>
    <row r="8" spans="1:1025" ht="12.75" customHeight="1" x14ac:dyDescent="0.2">
      <c r="A8" s="124" t="s">
        <v>165</v>
      </c>
      <c r="B8" s="217">
        <v>407</v>
      </c>
      <c r="C8" s="217">
        <v>407</v>
      </c>
      <c r="D8" s="38">
        <v>27</v>
      </c>
      <c r="E8" s="217">
        <v>0</v>
      </c>
      <c r="F8" s="217">
        <v>12</v>
      </c>
      <c r="G8" s="217">
        <v>8</v>
      </c>
      <c r="H8" s="217">
        <v>34</v>
      </c>
      <c r="I8" s="217">
        <v>6</v>
      </c>
      <c r="J8" s="217">
        <v>248</v>
      </c>
      <c r="K8" s="252">
        <v>229</v>
      </c>
      <c r="L8" s="217">
        <v>195</v>
      </c>
      <c r="M8" s="252">
        <v>184</v>
      </c>
      <c r="N8" s="217">
        <v>5</v>
      </c>
      <c r="O8" s="111">
        <v>170</v>
      </c>
      <c r="P8" s="217">
        <v>70</v>
      </c>
      <c r="Q8" s="217">
        <v>25</v>
      </c>
      <c r="R8" s="217">
        <v>2</v>
      </c>
      <c r="S8" s="4">
        <v>80</v>
      </c>
      <c r="T8" s="218">
        <v>80</v>
      </c>
      <c r="U8" s="218">
        <v>21</v>
      </c>
      <c r="V8" s="74">
        <v>36</v>
      </c>
      <c r="W8" s="221">
        <v>23</v>
      </c>
    </row>
    <row r="9" spans="1:1025" ht="15" customHeight="1" x14ac:dyDescent="0.2">
      <c r="A9" s="124" t="s">
        <v>170</v>
      </c>
      <c r="B9" s="217">
        <v>0</v>
      </c>
      <c r="C9" s="217">
        <v>0</v>
      </c>
      <c r="D9" s="72">
        <v>0</v>
      </c>
      <c r="E9" s="217">
        <v>0</v>
      </c>
      <c r="F9" s="217">
        <v>0</v>
      </c>
      <c r="G9" s="217">
        <v>0</v>
      </c>
      <c r="H9" s="217">
        <v>0</v>
      </c>
      <c r="I9" s="217">
        <v>0</v>
      </c>
      <c r="J9" s="217">
        <v>68</v>
      </c>
      <c r="K9" s="252">
        <v>65.5</v>
      </c>
      <c r="L9" s="217">
        <v>53</v>
      </c>
      <c r="M9" s="252">
        <v>49</v>
      </c>
      <c r="N9" s="217">
        <v>4</v>
      </c>
      <c r="O9" s="217">
        <v>44</v>
      </c>
      <c r="P9" s="217">
        <v>17</v>
      </c>
      <c r="Q9" s="217">
        <v>9</v>
      </c>
      <c r="R9" s="217">
        <v>2</v>
      </c>
      <c r="S9" s="2">
        <v>28</v>
      </c>
      <c r="T9" s="218">
        <v>28</v>
      </c>
      <c r="U9" s="218">
        <v>8</v>
      </c>
      <c r="V9" s="74">
        <v>16</v>
      </c>
      <c r="W9" s="221">
        <v>4</v>
      </c>
    </row>
    <row r="10" spans="1:1025" s="165" customFormat="1" ht="15.75" customHeight="1" x14ac:dyDescent="0.2">
      <c r="A10" s="147" t="s">
        <v>171</v>
      </c>
      <c r="B10" s="137">
        <f>SUM(B11+B12)</f>
        <v>1163</v>
      </c>
      <c r="C10" s="137">
        <f t="shared" ref="C10:W10" si="1">SUM(C11+C12)</f>
        <v>2259</v>
      </c>
      <c r="D10" s="137">
        <f t="shared" si="1"/>
        <v>853</v>
      </c>
      <c r="E10" s="137">
        <f t="shared" si="1"/>
        <v>2180</v>
      </c>
      <c r="F10" s="137">
        <f t="shared" si="1"/>
        <v>0</v>
      </c>
      <c r="G10" s="137">
        <f t="shared" si="1"/>
        <v>0</v>
      </c>
      <c r="H10" s="137">
        <f t="shared" si="1"/>
        <v>0</v>
      </c>
      <c r="I10" s="137">
        <f t="shared" si="1"/>
        <v>0</v>
      </c>
      <c r="J10" s="137">
        <f t="shared" si="1"/>
        <v>2793</v>
      </c>
      <c r="K10" s="251">
        <f t="shared" si="1"/>
        <v>2394.5</v>
      </c>
      <c r="L10" s="137">
        <f t="shared" si="1"/>
        <v>2121</v>
      </c>
      <c r="M10" s="251">
        <f t="shared" si="1"/>
        <v>1966.25</v>
      </c>
      <c r="N10" s="137">
        <f t="shared" si="1"/>
        <v>28</v>
      </c>
      <c r="O10" s="137">
        <f t="shared" si="1"/>
        <v>1057</v>
      </c>
      <c r="P10" s="137">
        <f t="shared" si="1"/>
        <v>437</v>
      </c>
      <c r="Q10" s="137">
        <f t="shared" si="1"/>
        <v>1064</v>
      </c>
      <c r="R10" s="137">
        <f t="shared" si="1"/>
        <v>495</v>
      </c>
      <c r="S10" s="137">
        <f t="shared" si="1"/>
        <v>1035</v>
      </c>
      <c r="T10" s="137">
        <f t="shared" si="1"/>
        <v>1035</v>
      </c>
      <c r="U10" s="137">
        <f t="shared" si="1"/>
        <v>68</v>
      </c>
      <c r="V10" s="137">
        <f t="shared" si="1"/>
        <v>350</v>
      </c>
      <c r="W10" s="137">
        <f t="shared" si="1"/>
        <v>617</v>
      </c>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c r="IK10" s="97"/>
      <c r="IL10" s="97"/>
      <c r="IM10" s="97"/>
      <c r="IN10" s="97"/>
      <c r="IO10" s="97"/>
      <c r="IP10" s="97"/>
      <c r="IQ10" s="97"/>
      <c r="IR10" s="97"/>
      <c r="IS10" s="97"/>
      <c r="IT10" s="97"/>
      <c r="IU10" s="97"/>
      <c r="IV10" s="97"/>
      <c r="IW10" s="97"/>
      <c r="IX10" s="97"/>
      <c r="IY10" s="97"/>
      <c r="IZ10" s="97"/>
      <c r="JA10" s="97"/>
      <c r="JB10" s="97"/>
      <c r="JC10" s="97"/>
      <c r="JD10" s="97"/>
      <c r="JE10" s="97"/>
      <c r="JF10" s="97"/>
      <c r="JG10" s="97"/>
      <c r="JH10" s="97"/>
      <c r="JI10" s="97"/>
      <c r="JJ10" s="97"/>
      <c r="JK10" s="97"/>
      <c r="JL10" s="97"/>
      <c r="JM10" s="97"/>
      <c r="JN10" s="97"/>
      <c r="JO10" s="97"/>
      <c r="JP10" s="97"/>
      <c r="JQ10" s="97"/>
      <c r="JR10" s="97"/>
      <c r="JS10" s="97"/>
      <c r="JT10" s="97"/>
      <c r="JU10" s="97"/>
      <c r="JV10" s="97"/>
      <c r="JW10" s="97"/>
      <c r="JX10" s="97"/>
      <c r="JY10" s="97"/>
      <c r="JZ10" s="97"/>
      <c r="KA10" s="97"/>
      <c r="KB10" s="97"/>
      <c r="KC10" s="97"/>
      <c r="KD10" s="97"/>
      <c r="KE10" s="97"/>
      <c r="KF10" s="97"/>
      <c r="KG10" s="97"/>
      <c r="KH10" s="97"/>
      <c r="KI10" s="97"/>
      <c r="KJ10" s="97"/>
      <c r="KK10" s="97"/>
      <c r="KL10" s="97"/>
      <c r="KM10" s="97"/>
      <c r="KN10" s="97"/>
      <c r="KO10" s="97"/>
      <c r="KP10" s="97"/>
      <c r="KQ10" s="97"/>
      <c r="KR10" s="97"/>
      <c r="KS10" s="97"/>
      <c r="KT10" s="97"/>
      <c r="KU10" s="97"/>
      <c r="KV10" s="97"/>
      <c r="KW10" s="97"/>
      <c r="KX10" s="97"/>
      <c r="KY10" s="97"/>
      <c r="KZ10" s="97"/>
      <c r="LA10" s="97"/>
      <c r="LB10" s="97"/>
      <c r="LC10" s="97"/>
      <c r="LD10" s="97"/>
      <c r="LE10" s="97"/>
      <c r="LF10" s="97"/>
      <c r="LG10" s="97"/>
      <c r="LH10" s="97"/>
      <c r="LI10" s="97"/>
      <c r="LJ10" s="97"/>
      <c r="LK10" s="97"/>
      <c r="LL10" s="97"/>
      <c r="LM10" s="97"/>
      <c r="LN10" s="97"/>
      <c r="LO10" s="97"/>
      <c r="LP10" s="97"/>
      <c r="LQ10" s="97"/>
      <c r="LR10" s="97"/>
      <c r="LS10" s="97"/>
      <c r="LT10" s="97"/>
      <c r="LU10" s="97"/>
      <c r="LV10" s="97"/>
      <c r="LW10" s="97"/>
      <c r="LX10" s="97"/>
      <c r="LY10" s="97"/>
      <c r="LZ10" s="97"/>
      <c r="MA10" s="97"/>
      <c r="MB10" s="97"/>
      <c r="MC10" s="97"/>
      <c r="MD10" s="97"/>
      <c r="ME10" s="97"/>
      <c r="MF10" s="97"/>
      <c r="MG10" s="97"/>
      <c r="MH10" s="97"/>
      <c r="MI10" s="97"/>
      <c r="MJ10" s="97"/>
      <c r="MK10" s="97"/>
      <c r="ML10" s="97"/>
      <c r="MM10" s="97"/>
      <c r="MN10" s="97"/>
      <c r="MO10" s="97"/>
      <c r="MP10" s="97"/>
      <c r="MQ10" s="97"/>
      <c r="MR10" s="97"/>
      <c r="MS10" s="97"/>
      <c r="MT10" s="97"/>
      <c r="MU10" s="97"/>
      <c r="MV10" s="97"/>
      <c r="MW10" s="97"/>
      <c r="MX10" s="97"/>
      <c r="MY10" s="97"/>
      <c r="MZ10" s="97"/>
      <c r="NA10" s="97"/>
      <c r="NB10" s="97"/>
      <c r="NC10" s="97"/>
      <c r="ND10" s="97"/>
      <c r="NE10" s="97"/>
      <c r="NF10" s="97"/>
      <c r="NG10" s="97"/>
      <c r="NH10" s="97"/>
      <c r="NI10" s="97"/>
      <c r="NJ10" s="97"/>
      <c r="NK10" s="97"/>
      <c r="NL10" s="97"/>
      <c r="NM10" s="97"/>
      <c r="NN10" s="97"/>
      <c r="NO10" s="97"/>
      <c r="NP10" s="97"/>
      <c r="NQ10" s="97"/>
      <c r="NR10" s="97"/>
      <c r="NS10" s="97"/>
      <c r="NT10" s="97"/>
      <c r="NU10" s="97"/>
      <c r="NV10" s="97"/>
      <c r="NW10" s="97"/>
      <c r="NX10" s="97"/>
      <c r="NY10" s="97"/>
      <c r="NZ10" s="97"/>
      <c r="OA10" s="97"/>
      <c r="OB10" s="97"/>
      <c r="OC10" s="97"/>
      <c r="OD10" s="97"/>
      <c r="OE10" s="97"/>
      <c r="OF10" s="97"/>
      <c r="OG10" s="97"/>
      <c r="OH10" s="97"/>
      <c r="OI10" s="97"/>
      <c r="OJ10" s="97"/>
      <c r="OK10" s="97"/>
      <c r="OL10" s="97"/>
      <c r="OM10" s="97"/>
      <c r="ON10" s="97"/>
      <c r="OO10" s="97"/>
      <c r="OP10" s="97"/>
      <c r="OQ10" s="97"/>
      <c r="OR10" s="97"/>
      <c r="OS10" s="97"/>
      <c r="OT10" s="97"/>
      <c r="OU10" s="97"/>
      <c r="OV10" s="97"/>
      <c r="OW10" s="97"/>
      <c r="OX10" s="97"/>
      <c r="OY10" s="97"/>
      <c r="OZ10" s="97"/>
      <c r="PA10" s="97"/>
      <c r="PB10" s="97"/>
      <c r="PC10" s="97"/>
      <c r="PD10" s="97"/>
      <c r="PE10" s="97"/>
      <c r="PF10" s="97"/>
      <c r="PG10" s="97"/>
      <c r="PH10" s="97"/>
      <c r="PI10" s="97"/>
      <c r="PJ10" s="97"/>
      <c r="PK10" s="97"/>
      <c r="PL10" s="97"/>
      <c r="PM10" s="97"/>
      <c r="PN10" s="97"/>
      <c r="PO10" s="97"/>
      <c r="PP10" s="97"/>
      <c r="PQ10" s="97"/>
      <c r="PR10" s="97"/>
      <c r="PS10" s="97"/>
      <c r="PT10" s="97"/>
      <c r="PU10" s="97"/>
      <c r="PV10" s="97"/>
      <c r="PW10" s="97"/>
      <c r="PX10" s="97"/>
      <c r="PY10" s="97"/>
      <c r="PZ10" s="97"/>
      <c r="QA10" s="97"/>
      <c r="QB10" s="97"/>
      <c r="QC10" s="97"/>
      <c r="QD10" s="97"/>
      <c r="QE10" s="97"/>
      <c r="QF10" s="97"/>
      <c r="QG10" s="97"/>
      <c r="QH10" s="97"/>
      <c r="QI10" s="97"/>
      <c r="QJ10" s="97"/>
      <c r="QK10" s="97"/>
      <c r="QL10" s="97"/>
      <c r="QM10" s="97"/>
      <c r="QN10" s="97"/>
      <c r="QO10" s="97"/>
      <c r="QP10" s="97"/>
      <c r="QQ10" s="97"/>
      <c r="QR10" s="97"/>
      <c r="QS10" s="97"/>
      <c r="QT10" s="97"/>
      <c r="QU10" s="97"/>
      <c r="QV10" s="97"/>
      <c r="QW10" s="97"/>
      <c r="QX10" s="97"/>
      <c r="QY10" s="97"/>
      <c r="QZ10" s="97"/>
      <c r="RA10" s="97"/>
      <c r="RB10" s="97"/>
      <c r="RC10" s="97"/>
      <c r="RD10" s="97"/>
      <c r="RE10" s="97"/>
      <c r="RF10" s="97"/>
      <c r="RG10" s="97"/>
      <c r="RH10" s="97"/>
      <c r="RI10" s="97"/>
      <c r="RJ10" s="97"/>
      <c r="RK10" s="97"/>
      <c r="RL10" s="97"/>
      <c r="RM10" s="97"/>
      <c r="RN10" s="97"/>
      <c r="RO10" s="97"/>
      <c r="RP10" s="97"/>
      <c r="RQ10" s="97"/>
      <c r="RR10" s="97"/>
      <c r="RS10" s="97"/>
      <c r="RT10" s="97"/>
      <c r="RU10" s="97"/>
      <c r="RV10" s="97"/>
      <c r="RW10" s="97"/>
      <c r="RX10" s="97"/>
      <c r="RY10" s="97"/>
      <c r="RZ10" s="97"/>
      <c r="SA10" s="97"/>
      <c r="SB10" s="97"/>
      <c r="SC10" s="97"/>
      <c r="SD10" s="97"/>
      <c r="SE10" s="97"/>
      <c r="SF10" s="97"/>
      <c r="SG10" s="97"/>
      <c r="SH10" s="97"/>
      <c r="SI10" s="97"/>
      <c r="SJ10" s="97"/>
      <c r="SK10" s="97"/>
      <c r="SL10" s="97"/>
      <c r="SM10" s="97"/>
      <c r="SN10" s="97"/>
      <c r="SO10" s="97"/>
      <c r="SP10" s="97"/>
      <c r="SQ10" s="97"/>
      <c r="SR10" s="97"/>
      <c r="SS10" s="97"/>
      <c r="ST10" s="97"/>
      <c r="SU10" s="97"/>
      <c r="SV10" s="97"/>
      <c r="SW10" s="97"/>
      <c r="SX10" s="97"/>
      <c r="SY10" s="97"/>
      <c r="SZ10" s="97"/>
      <c r="TA10" s="97"/>
      <c r="TB10" s="97"/>
      <c r="TC10" s="97"/>
      <c r="TD10" s="97"/>
      <c r="TE10" s="97"/>
      <c r="TF10" s="97"/>
      <c r="TG10" s="97"/>
      <c r="TH10" s="97"/>
      <c r="TI10" s="97"/>
      <c r="TJ10" s="97"/>
      <c r="TK10" s="97"/>
      <c r="TL10" s="97"/>
      <c r="TM10" s="97"/>
      <c r="TN10" s="97"/>
      <c r="TO10" s="97"/>
      <c r="TP10" s="97"/>
      <c r="TQ10" s="97"/>
      <c r="TR10" s="97"/>
      <c r="TS10" s="97"/>
      <c r="TT10" s="97"/>
      <c r="TU10" s="97"/>
      <c r="TV10" s="97"/>
      <c r="TW10" s="97"/>
      <c r="TX10" s="97"/>
      <c r="TY10" s="97"/>
      <c r="TZ10" s="97"/>
      <c r="UA10" s="97"/>
      <c r="UB10" s="97"/>
      <c r="UC10" s="97"/>
      <c r="UD10" s="97"/>
      <c r="UE10" s="97"/>
      <c r="UF10" s="97"/>
      <c r="UG10" s="97"/>
      <c r="UH10" s="97"/>
      <c r="UI10" s="97"/>
      <c r="UJ10" s="97"/>
      <c r="UK10" s="97"/>
      <c r="UL10" s="97"/>
      <c r="UM10" s="97"/>
      <c r="UN10" s="97"/>
      <c r="UO10" s="97"/>
      <c r="UP10" s="97"/>
      <c r="UQ10" s="97"/>
      <c r="UR10" s="97"/>
      <c r="US10" s="97"/>
      <c r="UT10" s="97"/>
      <c r="UU10" s="97"/>
      <c r="UV10" s="97"/>
      <c r="UW10" s="97"/>
      <c r="UX10" s="97"/>
      <c r="UY10" s="97"/>
      <c r="UZ10" s="97"/>
      <c r="VA10" s="97"/>
      <c r="VB10" s="97"/>
      <c r="VC10" s="97"/>
      <c r="VD10" s="97"/>
      <c r="VE10" s="97"/>
      <c r="VF10" s="97"/>
      <c r="VG10" s="97"/>
      <c r="VH10" s="97"/>
      <c r="VI10" s="97"/>
      <c r="VJ10" s="97"/>
      <c r="VK10" s="97"/>
      <c r="VL10" s="97"/>
      <c r="VM10" s="97"/>
      <c r="VN10" s="97"/>
      <c r="VO10" s="97"/>
      <c r="VP10" s="97"/>
      <c r="VQ10" s="97"/>
      <c r="VR10" s="97"/>
      <c r="VS10" s="97"/>
      <c r="VT10" s="97"/>
      <c r="VU10" s="97"/>
      <c r="VV10" s="97"/>
      <c r="VW10" s="97"/>
      <c r="VX10" s="97"/>
      <c r="VY10" s="97"/>
      <c r="VZ10" s="97"/>
      <c r="WA10" s="97"/>
      <c r="WB10" s="97"/>
      <c r="WC10" s="97"/>
      <c r="WD10" s="97"/>
      <c r="WE10" s="97"/>
      <c r="WF10" s="97"/>
      <c r="WG10" s="97"/>
      <c r="WH10" s="97"/>
      <c r="WI10" s="97"/>
      <c r="WJ10" s="97"/>
      <c r="WK10" s="97"/>
      <c r="WL10" s="97"/>
      <c r="WM10" s="97"/>
      <c r="WN10" s="97"/>
      <c r="WO10" s="97"/>
      <c r="WP10" s="97"/>
      <c r="WQ10" s="97"/>
      <c r="WR10" s="97"/>
      <c r="WS10" s="97"/>
      <c r="WT10" s="97"/>
      <c r="WU10" s="97"/>
      <c r="WV10" s="97"/>
      <c r="WW10" s="97"/>
      <c r="WX10" s="97"/>
      <c r="WY10" s="97"/>
      <c r="WZ10" s="97"/>
      <c r="XA10" s="97"/>
      <c r="XB10" s="97"/>
      <c r="XC10" s="97"/>
      <c r="XD10" s="97"/>
      <c r="XE10" s="97"/>
      <c r="XF10" s="97"/>
      <c r="XG10" s="97"/>
      <c r="XH10" s="97"/>
      <c r="XI10" s="97"/>
      <c r="XJ10" s="97"/>
      <c r="XK10" s="97"/>
      <c r="XL10" s="97"/>
      <c r="XM10" s="97"/>
      <c r="XN10" s="97"/>
      <c r="XO10" s="97"/>
      <c r="XP10" s="97"/>
      <c r="XQ10" s="97"/>
      <c r="XR10" s="97"/>
      <c r="XS10" s="97"/>
      <c r="XT10" s="97"/>
      <c r="XU10" s="97"/>
      <c r="XV10" s="97"/>
      <c r="XW10" s="97"/>
      <c r="XX10" s="97"/>
      <c r="XY10" s="97"/>
      <c r="XZ10" s="97"/>
      <c r="YA10" s="97"/>
      <c r="YB10" s="97"/>
      <c r="YC10" s="97"/>
      <c r="YD10" s="97"/>
      <c r="YE10" s="97"/>
      <c r="YF10" s="97"/>
      <c r="YG10" s="97"/>
      <c r="YH10" s="97"/>
      <c r="YI10" s="97"/>
      <c r="YJ10" s="97"/>
      <c r="YK10" s="97"/>
      <c r="YL10" s="97"/>
      <c r="YM10" s="97"/>
      <c r="YN10" s="97"/>
      <c r="YO10" s="97"/>
      <c r="YP10" s="97"/>
      <c r="YQ10" s="97"/>
      <c r="YR10" s="97"/>
      <c r="YS10" s="97"/>
      <c r="YT10" s="97"/>
      <c r="YU10" s="97"/>
      <c r="YV10" s="97"/>
      <c r="YW10" s="97"/>
      <c r="YX10" s="97"/>
      <c r="YY10" s="97"/>
      <c r="YZ10" s="97"/>
      <c r="ZA10" s="97"/>
      <c r="ZB10" s="97"/>
      <c r="ZC10" s="97"/>
      <c r="ZD10" s="97"/>
      <c r="ZE10" s="97"/>
      <c r="ZF10" s="97"/>
      <c r="ZG10" s="97"/>
      <c r="ZH10" s="97"/>
      <c r="ZI10" s="97"/>
      <c r="ZJ10" s="97"/>
      <c r="ZK10" s="97"/>
      <c r="ZL10" s="97"/>
      <c r="ZM10" s="97"/>
      <c r="ZN10" s="97"/>
      <c r="ZO10" s="97"/>
      <c r="ZP10" s="97"/>
      <c r="ZQ10" s="97"/>
      <c r="ZR10" s="97"/>
      <c r="ZS10" s="97"/>
      <c r="ZT10" s="97"/>
      <c r="ZU10" s="97"/>
      <c r="ZV10" s="97"/>
      <c r="ZW10" s="97"/>
      <c r="ZX10" s="97"/>
      <c r="ZY10" s="97"/>
      <c r="ZZ10" s="97"/>
      <c r="AAA10" s="97"/>
      <c r="AAB10" s="97"/>
      <c r="AAC10" s="97"/>
      <c r="AAD10" s="97"/>
      <c r="AAE10" s="97"/>
      <c r="AAF10" s="97"/>
      <c r="AAG10" s="97"/>
      <c r="AAH10" s="97"/>
      <c r="AAI10" s="97"/>
      <c r="AAJ10" s="97"/>
      <c r="AAK10" s="97"/>
      <c r="AAL10" s="97"/>
      <c r="AAM10" s="97"/>
      <c r="AAN10" s="97"/>
      <c r="AAO10" s="97"/>
      <c r="AAP10" s="97"/>
      <c r="AAQ10" s="97"/>
      <c r="AAR10" s="97"/>
      <c r="AAS10" s="97"/>
      <c r="AAT10" s="97"/>
      <c r="AAU10" s="97"/>
      <c r="AAV10" s="97"/>
      <c r="AAW10" s="97"/>
      <c r="AAX10" s="97"/>
      <c r="AAY10" s="97"/>
      <c r="AAZ10" s="97"/>
      <c r="ABA10" s="97"/>
      <c r="ABB10" s="97"/>
      <c r="ABC10" s="97"/>
      <c r="ABD10" s="97"/>
      <c r="ABE10" s="97"/>
      <c r="ABF10" s="97"/>
      <c r="ABG10" s="97"/>
      <c r="ABH10" s="97"/>
      <c r="ABI10" s="97"/>
      <c r="ABJ10" s="97"/>
      <c r="ABK10" s="97"/>
      <c r="ABL10" s="97"/>
      <c r="ABM10" s="97"/>
      <c r="ABN10" s="97"/>
      <c r="ABO10" s="97"/>
      <c r="ABP10" s="97"/>
      <c r="ABQ10" s="97"/>
      <c r="ABR10" s="97"/>
      <c r="ABS10" s="97"/>
      <c r="ABT10" s="97"/>
      <c r="ABU10" s="97"/>
      <c r="ABV10" s="97"/>
      <c r="ABW10" s="97"/>
      <c r="ABX10" s="97"/>
      <c r="ABY10" s="97"/>
      <c r="ABZ10" s="97"/>
      <c r="ACA10" s="97"/>
      <c r="ACB10" s="97"/>
      <c r="ACC10" s="97"/>
      <c r="ACD10" s="97"/>
      <c r="ACE10" s="97"/>
      <c r="ACF10" s="97"/>
      <c r="ACG10" s="97"/>
      <c r="ACH10" s="97"/>
      <c r="ACI10" s="97"/>
      <c r="ACJ10" s="97"/>
      <c r="ACK10" s="97"/>
      <c r="ACL10" s="97"/>
      <c r="ACM10" s="97"/>
      <c r="ACN10" s="97"/>
      <c r="ACO10" s="97"/>
      <c r="ACP10" s="97"/>
      <c r="ACQ10" s="97"/>
      <c r="ACR10" s="97"/>
      <c r="ACS10" s="97"/>
      <c r="ACT10" s="97"/>
      <c r="ACU10" s="97"/>
      <c r="ACV10" s="97"/>
      <c r="ACW10" s="97"/>
      <c r="ACX10" s="97"/>
      <c r="ACY10" s="97"/>
      <c r="ACZ10" s="97"/>
      <c r="ADA10" s="97"/>
      <c r="ADB10" s="97"/>
      <c r="ADC10" s="97"/>
      <c r="ADD10" s="97"/>
      <c r="ADE10" s="97"/>
      <c r="ADF10" s="97"/>
      <c r="ADG10" s="97"/>
      <c r="ADH10" s="97"/>
      <c r="ADI10" s="97"/>
      <c r="ADJ10" s="97"/>
      <c r="ADK10" s="97"/>
      <c r="ADL10" s="97"/>
      <c r="ADM10" s="97"/>
      <c r="ADN10" s="97"/>
      <c r="ADO10" s="97"/>
      <c r="ADP10" s="97"/>
      <c r="ADQ10" s="97"/>
      <c r="ADR10" s="97"/>
      <c r="ADS10" s="97"/>
      <c r="ADT10" s="97"/>
      <c r="ADU10" s="97"/>
      <c r="ADV10" s="97"/>
      <c r="ADW10" s="97"/>
      <c r="ADX10" s="97"/>
      <c r="ADY10" s="97"/>
      <c r="ADZ10" s="97"/>
      <c r="AEA10" s="97"/>
      <c r="AEB10" s="97"/>
      <c r="AEC10" s="97"/>
      <c r="AED10" s="97"/>
      <c r="AEE10" s="97"/>
      <c r="AEF10" s="97"/>
      <c r="AEG10" s="97"/>
      <c r="AEH10" s="97"/>
      <c r="AEI10" s="97"/>
      <c r="AEJ10" s="97"/>
      <c r="AEK10" s="97"/>
      <c r="AEL10" s="97"/>
      <c r="AEM10" s="97"/>
      <c r="AEN10" s="97"/>
      <c r="AEO10" s="97"/>
      <c r="AEP10" s="97"/>
      <c r="AEQ10" s="97"/>
      <c r="AER10" s="97"/>
      <c r="AES10" s="97"/>
      <c r="AET10" s="97"/>
      <c r="AEU10" s="97"/>
      <c r="AEV10" s="97"/>
      <c r="AEW10" s="97"/>
      <c r="AEX10" s="97"/>
      <c r="AEY10" s="97"/>
      <c r="AEZ10" s="97"/>
      <c r="AFA10" s="97"/>
      <c r="AFB10" s="97"/>
      <c r="AFC10" s="97"/>
      <c r="AFD10" s="97"/>
      <c r="AFE10" s="97"/>
      <c r="AFF10" s="97"/>
      <c r="AFG10" s="97"/>
      <c r="AFH10" s="97"/>
      <c r="AFI10" s="97"/>
      <c r="AFJ10" s="97"/>
      <c r="AFK10" s="97"/>
      <c r="AFL10" s="97"/>
      <c r="AFM10" s="97"/>
      <c r="AFN10" s="97"/>
      <c r="AFO10" s="97"/>
      <c r="AFP10" s="97"/>
      <c r="AFQ10" s="97"/>
      <c r="AFR10" s="97"/>
      <c r="AFS10" s="97"/>
      <c r="AFT10" s="97"/>
      <c r="AFU10" s="97"/>
      <c r="AFV10" s="97"/>
      <c r="AFW10" s="97"/>
      <c r="AFX10" s="97"/>
      <c r="AFY10" s="97"/>
      <c r="AFZ10" s="97"/>
      <c r="AGA10" s="97"/>
      <c r="AGB10" s="97"/>
      <c r="AGC10" s="97"/>
      <c r="AGD10" s="97"/>
      <c r="AGE10" s="97"/>
      <c r="AGF10" s="97"/>
      <c r="AGG10" s="97"/>
      <c r="AGH10" s="97"/>
      <c r="AGI10" s="97"/>
      <c r="AGJ10" s="97"/>
      <c r="AGK10" s="97"/>
      <c r="AGL10" s="97"/>
      <c r="AGM10" s="97"/>
      <c r="AGN10" s="97"/>
      <c r="AGO10" s="97"/>
      <c r="AGP10" s="97"/>
      <c r="AGQ10" s="97"/>
      <c r="AGR10" s="97"/>
      <c r="AGS10" s="97"/>
      <c r="AGT10" s="97"/>
      <c r="AGU10" s="97"/>
      <c r="AGV10" s="97"/>
      <c r="AGW10" s="97"/>
      <c r="AGX10" s="97"/>
      <c r="AGY10" s="97"/>
      <c r="AGZ10" s="97"/>
      <c r="AHA10" s="97"/>
      <c r="AHB10" s="97"/>
      <c r="AHC10" s="97"/>
      <c r="AHD10" s="97"/>
      <c r="AHE10" s="97"/>
      <c r="AHF10" s="97"/>
      <c r="AHG10" s="97"/>
      <c r="AHH10" s="97"/>
      <c r="AHI10" s="97"/>
      <c r="AHJ10" s="97"/>
      <c r="AHK10" s="97"/>
      <c r="AHL10" s="97"/>
      <c r="AHM10" s="97"/>
      <c r="AHN10" s="97"/>
      <c r="AHO10" s="97"/>
      <c r="AHP10" s="97"/>
      <c r="AHQ10" s="97"/>
      <c r="AHR10" s="97"/>
      <c r="AHS10" s="97"/>
      <c r="AHT10" s="97"/>
      <c r="AHU10" s="97"/>
      <c r="AHV10" s="97"/>
      <c r="AHW10" s="97"/>
      <c r="AHX10" s="97"/>
      <c r="AHY10" s="97"/>
      <c r="AHZ10" s="97"/>
      <c r="AIA10" s="97"/>
      <c r="AIB10" s="97"/>
      <c r="AIC10" s="97"/>
      <c r="AID10" s="97"/>
      <c r="AIE10" s="97"/>
      <c r="AIF10" s="97"/>
      <c r="AIG10" s="97"/>
      <c r="AIH10" s="97"/>
      <c r="AII10" s="97"/>
      <c r="AIJ10" s="97"/>
      <c r="AIK10" s="97"/>
      <c r="AIL10" s="97"/>
      <c r="AIM10" s="97"/>
      <c r="AIN10" s="97"/>
      <c r="AIO10" s="97"/>
      <c r="AIP10" s="97"/>
      <c r="AIQ10" s="97"/>
      <c r="AIR10" s="97"/>
      <c r="AIS10" s="97"/>
      <c r="AIT10" s="97"/>
      <c r="AIU10" s="97"/>
      <c r="AIV10" s="97"/>
      <c r="AIW10" s="97"/>
      <c r="AIX10" s="97"/>
      <c r="AIY10" s="97"/>
      <c r="AIZ10" s="97"/>
      <c r="AJA10" s="97"/>
      <c r="AJB10" s="97"/>
      <c r="AJC10" s="97"/>
      <c r="AJD10" s="97"/>
      <c r="AJE10" s="97"/>
      <c r="AJF10" s="97"/>
      <c r="AJG10" s="97"/>
      <c r="AJH10" s="97"/>
      <c r="AJI10" s="97"/>
      <c r="AJJ10" s="97"/>
      <c r="AJK10" s="97"/>
      <c r="AJL10" s="97"/>
      <c r="AJM10" s="97"/>
      <c r="AJN10" s="97"/>
      <c r="AJO10" s="97"/>
      <c r="AJP10" s="97"/>
      <c r="AJQ10" s="97"/>
      <c r="AJR10" s="97"/>
      <c r="AJS10" s="97"/>
      <c r="AJT10" s="97"/>
      <c r="AJU10" s="97"/>
      <c r="AJV10" s="97"/>
      <c r="AJW10" s="97"/>
      <c r="AJX10" s="97"/>
      <c r="AJY10" s="97"/>
      <c r="AJZ10" s="97"/>
      <c r="AKA10" s="97"/>
      <c r="AKB10" s="97"/>
      <c r="AKC10" s="97"/>
      <c r="AKD10" s="97"/>
      <c r="AKE10" s="97"/>
      <c r="AKF10" s="97"/>
      <c r="AKG10" s="97"/>
      <c r="AKH10" s="97"/>
      <c r="AKI10" s="97"/>
      <c r="AKJ10" s="97"/>
      <c r="AKK10" s="97"/>
      <c r="AKL10" s="97"/>
      <c r="AKM10" s="97"/>
      <c r="AKN10" s="97"/>
      <c r="AKO10" s="97"/>
      <c r="AKP10" s="97"/>
      <c r="AKQ10" s="97"/>
      <c r="AKR10" s="97"/>
      <c r="AKS10" s="97"/>
      <c r="AKT10" s="97"/>
      <c r="AKU10" s="97"/>
      <c r="AKV10" s="97"/>
      <c r="AKW10" s="97"/>
      <c r="AKX10" s="97"/>
      <c r="AKY10" s="97"/>
      <c r="AKZ10" s="97"/>
      <c r="ALA10" s="97"/>
      <c r="ALB10" s="97"/>
      <c r="ALC10" s="97"/>
      <c r="ALD10" s="97"/>
      <c r="ALE10" s="97"/>
      <c r="ALF10" s="97"/>
      <c r="ALG10" s="97"/>
      <c r="ALH10" s="97"/>
      <c r="ALI10" s="97"/>
      <c r="ALJ10" s="97"/>
      <c r="ALK10" s="97"/>
      <c r="ALL10" s="97"/>
      <c r="ALM10" s="97"/>
      <c r="ALN10" s="97"/>
      <c r="ALO10" s="97"/>
      <c r="ALP10" s="97"/>
      <c r="ALQ10" s="97"/>
      <c r="ALR10" s="97"/>
      <c r="ALS10" s="97"/>
      <c r="ALT10" s="97"/>
      <c r="ALU10" s="97"/>
      <c r="ALV10" s="97"/>
      <c r="ALW10" s="97"/>
      <c r="ALX10" s="97"/>
      <c r="ALY10" s="97"/>
      <c r="ALZ10" s="97"/>
      <c r="AMA10" s="97"/>
      <c r="AMB10" s="97"/>
      <c r="AMC10" s="97"/>
      <c r="AMD10" s="97"/>
      <c r="AME10" s="97"/>
      <c r="AMF10" s="97"/>
      <c r="AMG10" s="97"/>
      <c r="AMH10" s="97"/>
      <c r="AMI10" s="97"/>
      <c r="AMJ10" s="97"/>
      <c r="AMK10" s="97"/>
    </row>
    <row r="11" spans="1:1025" ht="19.5" customHeight="1" x14ac:dyDescent="0.2">
      <c r="A11" s="124" t="s">
        <v>174</v>
      </c>
      <c r="B11" s="217">
        <v>483</v>
      </c>
      <c r="C11" s="217">
        <v>880</v>
      </c>
      <c r="D11" s="217">
        <v>120</v>
      </c>
      <c r="E11" s="217">
        <v>959</v>
      </c>
      <c r="F11" s="217">
        <v>0</v>
      </c>
      <c r="G11" s="217">
        <v>0</v>
      </c>
      <c r="H11" s="217">
        <v>0</v>
      </c>
      <c r="I11" s="217">
        <v>0</v>
      </c>
      <c r="J11" s="217">
        <v>1164</v>
      </c>
      <c r="K11" s="252">
        <v>1132.5</v>
      </c>
      <c r="L11" s="217">
        <v>916</v>
      </c>
      <c r="M11" s="252">
        <v>909</v>
      </c>
      <c r="N11" s="217">
        <v>21</v>
      </c>
      <c r="O11" s="217">
        <v>667</v>
      </c>
      <c r="P11" s="217">
        <v>269</v>
      </c>
      <c r="Q11" s="217">
        <v>249</v>
      </c>
      <c r="R11" s="217">
        <v>117</v>
      </c>
      <c r="S11" s="217">
        <v>527</v>
      </c>
      <c r="T11" s="227">
        <v>527</v>
      </c>
      <c r="U11" s="217">
        <v>66</v>
      </c>
      <c r="V11" s="217">
        <v>217</v>
      </c>
      <c r="W11" s="220">
        <v>244</v>
      </c>
    </row>
    <row r="12" spans="1:1025" ht="18.75" customHeight="1" x14ac:dyDescent="0.2">
      <c r="A12" s="124" t="s">
        <v>173</v>
      </c>
      <c r="B12" s="217">
        <v>680</v>
      </c>
      <c r="C12" s="217">
        <v>1379</v>
      </c>
      <c r="D12" s="217">
        <v>733</v>
      </c>
      <c r="E12" s="217">
        <v>1221</v>
      </c>
      <c r="F12" s="217">
        <v>0</v>
      </c>
      <c r="G12" s="217">
        <v>0</v>
      </c>
      <c r="H12" s="217">
        <v>0</v>
      </c>
      <c r="I12" s="217">
        <v>0</v>
      </c>
      <c r="J12" s="217">
        <v>1629</v>
      </c>
      <c r="K12" s="252">
        <v>1262</v>
      </c>
      <c r="L12" s="217">
        <v>1205</v>
      </c>
      <c r="M12" s="252">
        <v>1057.25</v>
      </c>
      <c r="N12" s="217">
        <v>7</v>
      </c>
      <c r="O12" s="217">
        <v>390</v>
      </c>
      <c r="P12" s="217">
        <v>168</v>
      </c>
      <c r="Q12" s="217">
        <v>815</v>
      </c>
      <c r="R12" s="217">
        <v>378</v>
      </c>
      <c r="S12" s="228">
        <v>508</v>
      </c>
      <c r="T12" s="177">
        <v>508</v>
      </c>
      <c r="U12" s="217">
        <v>2</v>
      </c>
      <c r="V12" s="217">
        <v>133</v>
      </c>
      <c r="W12" s="220">
        <v>373</v>
      </c>
    </row>
    <row r="13" spans="1:1025" s="165" customFormat="1" ht="25.5" x14ac:dyDescent="0.2">
      <c r="A13" s="147" t="s">
        <v>196</v>
      </c>
      <c r="B13" s="164">
        <f t="shared" ref="B13:W13" si="2">SUM(B14+B15+B16+B17)</f>
        <v>1785</v>
      </c>
      <c r="C13" s="164">
        <f t="shared" si="2"/>
        <v>26289</v>
      </c>
      <c r="D13" s="164">
        <f t="shared" si="2"/>
        <v>1674</v>
      </c>
      <c r="E13" s="164">
        <f t="shared" si="2"/>
        <v>25393</v>
      </c>
      <c r="F13" s="164">
        <f t="shared" si="2"/>
        <v>35</v>
      </c>
      <c r="G13" s="164">
        <f t="shared" si="2"/>
        <v>35</v>
      </c>
      <c r="H13" s="164">
        <f t="shared" si="2"/>
        <v>334</v>
      </c>
      <c r="I13" s="164">
        <f t="shared" si="2"/>
        <v>328.5</v>
      </c>
      <c r="J13" s="164">
        <f t="shared" si="2"/>
        <v>1697.5</v>
      </c>
      <c r="K13" s="253">
        <f t="shared" si="2"/>
        <v>1259</v>
      </c>
      <c r="L13" s="164">
        <f t="shared" si="2"/>
        <v>1687.5</v>
      </c>
      <c r="M13" s="253">
        <f t="shared" si="2"/>
        <v>1247.5</v>
      </c>
      <c r="N13" s="164">
        <f t="shared" si="2"/>
        <v>12</v>
      </c>
      <c r="O13" s="164">
        <f t="shared" si="2"/>
        <v>1135.5</v>
      </c>
      <c r="P13" s="241">
        <f t="shared" si="2"/>
        <v>417.5</v>
      </c>
      <c r="Q13" s="164">
        <f t="shared" si="2"/>
        <v>555</v>
      </c>
      <c r="R13" s="164">
        <f t="shared" si="2"/>
        <v>169</v>
      </c>
      <c r="S13" s="164">
        <f t="shared" si="2"/>
        <v>0</v>
      </c>
      <c r="T13" s="164">
        <f t="shared" si="2"/>
        <v>631</v>
      </c>
      <c r="U13" s="164">
        <f t="shared" si="2"/>
        <v>55</v>
      </c>
      <c r="V13" s="164">
        <f t="shared" si="2"/>
        <v>274</v>
      </c>
      <c r="W13" s="164">
        <f t="shared" si="2"/>
        <v>302</v>
      </c>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c r="IO13" s="97"/>
      <c r="IP13" s="97"/>
      <c r="IQ13" s="97"/>
      <c r="IR13" s="97"/>
      <c r="IS13" s="97"/>
      <c r="IT13" s="97"/>
      <c r="IU13" s="97"/>
      <c r="IV13" s="97"/>
      <c r="IW13" s="97"/>
      <c r="IX13" s="97"/>
      <c r="IY13" s="97"/>
      <c r="IZ13" s="97"/>
      <c r="JA13" s="97"/>
      <c r="JB13" s="97"/>
      <c r="JC13" s="97"/>
      <c r="JD13" s="97"/>
      <c r="JE13" s="97"/>
      <c r="JF13" s="97"/>
      <c r="JG13" s="97"/>
      <c r="JH13" s="97"/>
      <c r="JI13" s="97"/>
      <c r="JJ13" s="97"/>
      <c r="JK13" s="97"/>
      <c r="JL13" s="97"/>
      <c r="JM13" s="97"/>
      <c r="JN13" s="97"/>
      <c r="JO13" s="97"/>
      <c r="JP13" s="97"/>
      <c r="JQ13" s="97"/>
      <c r="JR13" s="97"/>
      <c r="JS13" s="97"/>
      <c r="JT13" s="97"/>
      <c r="JU13" s="97"/>
      <c r="JV13" s="97"/>
      <c r="JW13" s="97"/>
      <c r="JX13" s="97"/>
      <c r="JY13" s="97"/>
      <c r="JZ13" s="97"/>
      <c r="KA13" s="97"/>
      <c r="KB13" s="97"/>
      <c r="KC13" s="97"/>
      <c r="KD13" s="97"/>
      <c r="KE13" s="97"/>
      <c r="KF13" s="97"/>
      <c r="KG13" s="97"/>
      <c r="KH13" s="97"/>
      <c r="KI13" s="97"/>
      <c r="KJ13" s="97"/>
      <c r="KK13" s="97"/>
      <c r="KL13" s="97"/>
      <c r="KM13" s="97"/>
      <c r="KN13" s="97"/>
      <c r="KO13" s="97"/>
      <c r="KP13" s="97"/>
      <c r="KQ13" s="97"/>
      <c r="KR13" s="97"/>
      <c r="KS13" s="97"/>
      <c r="KT13" s="97"/>
      <c r="KU13" s="97"/>
      <c r="KV13" s="97"/>
      <c r="KW13" s="97"/>
      <c r="KX13" s="97"/>
      <c r="KY13" s="97"/>
      <c r="KZ13" s="97"/>
      <c r="LA13" s="97"/>
      <c r="LB13" s="97"/>
      <c r="LC13" s="97"/>
      <c r="LD13" s="97"/>
      <c r="LE13" s="97"/>
      <c r="LF13" s="97"/>
      <c r="LG13" s="97"/>
      <c r="LH13" s="97"/>
      <c r="LI13" s="97"/>
      <c r="LJ13" s="97"/>
      <c r="LK13" s="97"/>
      <c r="LL13" s="97"/>
      <c r="LM13" s="97"/>
      <c r="LN13" s="97"/>
      <c r="LO13" s="97"/>
      <c r="LP13" s="97"/>
      <c r="LQ13" s="97"/>
      <c r="LR13" s="97"/>
      <c r="LS13" s="97"/>
      <c r="LT13" s="97"/>
      <c r="LU13" s="97"/>
      <c r="LV13" s="97"/>
      <c r="LW13" s="97"/>
      <c r="LX13" s="97"/>
      <c r="LY13" s="97"/>
      <c r="LZ13" s="97"/>
      <c r="MA13" s="97"/>
      <c r="MB13" s="97"/>
      <c r="MC13" s="97"/>
      <c r="MD13" s="97"/>
      <c r="ME13" s="97"/>
      <c r="MF13" s="97"/>
      <c r="MG13" s="97"/>
      <c r="MH13" s="97"/>
      <c r="MI13" s="97"/>
      <c r="MJ13" s="97"/>
      <c r="MK13" s="97"/>
      <c r="ML13" s="97"/>
      <c r="MM13" s="97"/>
      <c r="MN13" s="97"/>
      <c r="MO13" s="97"/>
      <c r="MP13" s="97"/>
      <c r="MQ13" s="97"/>
      <c r="MR13" s="97"/>
      <c r="MS13" s="97"/>
      <c r="MT13" s="97"/>
      <c r="MU13" s="97"/>
      <c r="MV13" s="97"/>
      <c r="MW13" s="97"/>
      <c r="MX13" s="97"/>
      <c r="MY13" s="97"/>
      <c r="MZ13" s="97"/>
      <c r="NA13" s="97"/>
      <c r="NB13" s="97"/>
      <c r="NC13" s="97"/>
      <c r="ND13" s="97"/>
      <c r="NE13" s="97"/>
      <c r="NF13" s="97"/>
      <c r="NG13" s="97"/>
      <c r="NH13" s="97"/>
      <c r="NI13" s="97"/>
      <c r="NJ13" s="97"/>
      <c r="NK13" s="97"/>
      <c r="NL13" s="97"/>
      <c r="NM13" s="97"/>
      <c r="NN13" s="97"/>
      <c r="NO13" s="97"/>
      <c r="NP13" s="97"/>
      <c r="NQ13" s="97"/>
      <c r="NR13" s="97"/>
      <c r="NS13" s="97"/>
      <c r="NT13" s="97"/>
      <c r="NU13" s="97"/>
      <c r="NV13" s="97"/>
      <c r="NW13" s="97"/>
      <c r="NX13" s="97"/>
      <c r="NY13" s="97"/>
      <c r="NZ13" s="97"/>
      <c r="OA13" s="97"/>
      <c r="OB13" s="97"/>
      <c r="OC13" s="97"/>
      <c r="OD13" s="97"/>
      <c r="OE13" s="97"/>
      <c r="OF13" s="97"/>
      <c r="OG13" s="97"/>
      <c r="OH13" s="97"/>
      <c r="OI13" s="97"/>
      <c r="OJ13" s="97"/>
      <c r="OK13" s="97"/>
      <c r="OL13" s="97"/>
      <c r="OM13" s="97"/>
      <c r="ON13" s="97"/>
      <c r="OO13" s="97"/>
      <c r="OP13" s="97"/>
      <c r="OQ13" s="97"/>
      <c r="OR13" s="97"/>
      <c r="OS13" s="97"/>
      <c r="OT13" s="97"/>
      <c r="OU13" s="97"/>
      <c r="OV13" s="97"/>
      <c r="OW13" s="97"/>
      <c r="OX13" s="97"/>
      <c r="OY13" s="97"/>
      <c r="OZ13" s="97"/>
      <c r="PA13" s="97"/>
      <c r="PB13" s="97"/>
      <c r="PC13" s="97"/>
      <c r="PD13" s="97"/>
      <c r="PE13" s="97"/>
      <c r="PF13" s="97"/>
      <c r="PG13" s="97"/>
      <c r="PH13" s="97"/>
      <c r="PI13" s="97"/>
      <c r="PJ13" s="97"/>
      <c r="PK13" s="97"/>
      <c r="PL13" s="97"/>
      <c r="PM13" s="97"/>
      <c r="PN13" s="97"/>
      <c r="PO13" s="97"/>
      <c r="PP13" s="97"/>
      <c r="PQ13" s="97"/>
      <c r="PR13" s="97"/>
      <c r="PS13" s="97"/>
      <c r="PT13" s="97"/>
      <c r="PU13" s="97"/>
      <c r="PV13" s="97"/>
      <c r="PW13" s="97"/>
      <c r="PX13" s="97"/>
      <c r="PY13" s="97"/>
      <c r="PZ13" s="97"/>
      <c r="QA13" s="97"/>
      <c r="QB13" s="97"/>
      <c r="QC13" s="97"/>
      <c r="QD13" s="97"/>
      <c r="QE13" s="97"/>
      <c r="QF13" s="97"/>
      <c r="QG13" s="97"/>
      <c r="QH13" s="97"/>
      <c r="QI13" s="97"/>
      <c r="QJ13" s="97"/>
      <c r="QK13" s="97"/>
      <c r="QL13" s="97"/>
      <c r="QM13" s="97"/>
      <c r="QN13" s="97"/>
      <c r="QO13" s="97"/>
      <c r="QP13" s="97"/>
      <c r="QQ13" s="97"/>
      <c r="QR13" s="97"/>
      <c r="QS13" s="97"/>
      <c r="QT13" s="97"/>
      <c r="QU13" s="97"/>
      <c r="QV13" s="97"/>
      <c r="QW13" s="97"/>
      <c r="QX13" s="97"/>
      <c r="QY13" s="97"/>
      <c r="QZ13" s="97"/>
      <c r="RA13" s="97"/>
      <c r="RB13" s="97"/>
      <c r="RC13" s="97"/>
      <c r="RD13" s="97"/>
      <c r="RE13" s="97"/>
      <c r="RF13" s="97"/>
      <c r="RG13" s="97"/>
      <c r="RH13" s="97"/>
      <c r="RI13" s="97"/>
      <c r="RJ13" s="97"/>
      <c r="RK13" s="97"/>
      <c r="RL13" s="97"/>
      <c r="RM13" s="97"/>
      <c r="RN13" s="97"/>
      <c r="RO13" s="97"/>
      <c r="RP13" s="97"/>
      <c r="RQ13" s="97"/>
      <c r="RR13" s="97"/>
      <c r="RS13" s="97"/>
      <c r="RT13" s="97"/>
      <c r="RU13" s="97"/>
      <c r="RV13" s="97"/>
      <c r="RW13" s="97"/>
      <c r="RX13" s="97"/>
      <c r="RY13" s="97"/>
      <c r="RZ13" s="97"/>
      <c r="SA13" s="97"/>
      <c r="SB13" s="97"/>
      <c r="SC13" s="97"/>
      <c r="SD13" s="97"/>
      <c r="SE13" s="97"/>
      <c r="SF13" s="97"/>
      <c r="SG13" s="97"/>
      <c r="SH13" s="97"/>
      <c r="SI13" s="97"/>
      <c r="SJ13" s="97"/>
      <c r="SK13" s="97"/>
      <c r="SL13" s="97"/>
      <c r="SM13" s="97"/>
      <c r="SN13" s="97"/>
      <c r="SO13" s="97"/>
      <c r="SP13" s="97"/>
      <c r="SQ13" s="97"/>
      <c r="SR13" s="97"/>
      <c r="SS13" s="97"/>
      <c r="ST13" s="97"/>
      <c r="SU13" s="97"/>
      <c r="SV13" s="97"/>
      <c r="SW13" s="97"/>
      <c r="SX13" s="97"/>
      <c r="SY13" s="97"/>
      <c r="SZ13" s="97"/>
      <c r="TA13" s="97"/>
      <c r="TB13" s="97"/>
      <c r="TC13" s="97"/>
      <c r="TD13" s="97"/>
      <c r="TE13" s="97"/>
      <c r="TF13" s="97"/>
      <c r="TG13" s="97"/>
      <c r="TH13" s="97"/>
      <c r="TI13" s="97"/>
      <c r="TJ13" s="97"/>
      <c r="TK13" s="97"/>
      <c r="TL13" s="97"/>
      <c r="TM13" s="97"/>
      <c r="TN13" s="97"/>
      <c r="TO13" s="97"/>
      <c r="TP13" s="97"/>
      <c r="TQ13" s="97"/>
      <c r="TR13" s="97"/>
      <c r="TS13" s="97"/>
      <c r="TT13" s="97"/>
      <c r="TU13" s="97"/>
      <c r="TV13" s="97"/>
      <c r="TW13" s="97"/>
      <c r="TX13" s="97"/>
      <c r="TY13" s="97"/>
      <c r="TZ13" s="97"/>
      <c r="UA13" s="97"/>
      <c r="UB13" s="97"/>
      <c r="UC13" s="97"/>
      <c r="UD13" s="97"/>
      <c r="UE13" s="97"/>
      <c r="UF13" s="97"/>
      <c r="UG13" s="97"/>
      <c r="UH13" s="97"/>
      <c r="UI13" s="97"/>
      <c r="UJ13" s="97"/>
      <c r="UK13" s="97"/>
      <c r="UL13" s="97"/>
      <c r="UM13" s="97"/>
      <c r="UN13" s="97"/>
      <c r="UO13" s="97"/>
      <c r="UP13" s="97"/>
      <c r="UQ13" s="97"/>
      <c r="UR13" s="97"/>
      <c r="US13" s="97"/>
      <c r="UT13" s="97"/>
      <c r="UU13" s="97"/>
      <c r="UV13" s="97"/>
      <c r="UW13" s="97"/>
      <c r="UX13" s="97"/>
      <c r="UY13" s="97"/>
      <c r="UZ13" s="97"/>
      <c r="VA13" s="97"/>
      <c r="VB13" s="97"/>
      <c r="VC13" s="97"/>
      <c r="VD13" s="97"/>
      <c r="VE13" s="97"/>
      <c r="VF13" s="97"/>
      <c r="VG13" s="97"/>
      <c r="VH13" s="97"/>
      <c r="VI13" s="97"/>
      <c r="VJ13" s="97"/>
      <c r="VK13" s="97"/>
      <c r="VL13" s="97"/>
      <c r="VM13" s="97"/>
      <c r="VN13" s="97"/>
      <c r="VO13" s="97"/>
      <c r="VP13" s="97"/>
      <c r="VQ13" s="97"/>
      <c r="VR13" s="97"/>
      <c r="VS13" s="97"/>
      <c r="VT13" s="97"/>
      <c r="VU13" s="97"/>
      <c r="VV13" s="97"/>
      <c r="VW13" s="97"/>
      <c r="VX13" s="97"/>
      <c r="VY13" s="97"/>
      <c r="VZ13" s="97"/>
      <c r="WA13" s="97"/>
      <c r="WB13" s="97"/>
      <c r="WC13" s="97"/>
      <c r="WD13" s="97"/>
      <c r="WE13" s="97"/>
      <c r="WF13" s="97"/>
      <c r="WG13" s="97"/>
      <c r="WH13" s="97"/>
      <c r="WI13" s="97"/>
      <c r="WJ13" s="97"/>
      <c r="WK13" s="97"/>
      <c r="WL13" s="97"/>
      <c r="WM13" s="97"/>
      <c r="WN13" s="97"/>
      <c r="WO13" s="97"/>
      <c r="WP13" s="97"/>
      <c r="WQ13" s="97"/>
      <c r="WR13" s="97"/>
      <c r="WS13" s="97"/>
      <c r="WT13" s="97"/>
      <c r="WU13" s="97"/>
      <c r="WV13" s="97"/>
      <c r="WW13" s="97"/>
      <c r="WX13" s="97"/>
      <c r="WY13" s="97"/>
      <c r="WZ13" s="97"/>
      <c r="XA13" s="97"/>
      <c r="XB13" s="97"/>
      <c r="XC13" s="97"/>
      <c r="XD13" s="97"/>
      <c r="XE13" s="97"/>
      <c r="XF13" s="97"/>
      <c r="XG13" s="97"/>
      <c r="XH13" s="97"/>
      <c r="XI13" s="97"/>
      <c r="XJ13" s="97"/>
      <c r="XK13" s="97"/>
      <c r="XL13" s="97"/>
      <c r="XM13" s="97"/>
      <c r="XN13" s="97"/>
      <c r="XO13" s="97"/>
      <c r="XP13" s="97"/>
      <c r="XQ13" s="97"/>
      <c r="XR13" s="97"/>
      <c r="XS13" s="97"/>
      <c r="XT13" s="97"/>
      <c r="XU13" s="97"/>
      <c r="XV13" s="97"/>
      <c r="XW13" s="97"/>
      <c r="XX13" s="97"/>
      <c r="XY13" s="97"/>
      <c r="XZ13" s="97"/>
      <c r="YA13" s="97"/>
      <c r="YB13" s="97"/>
      <c r="YC13" s="97"/>
      <c r="YD13" s="97"/>
      <c r="YE13" s="97"/>
      <c r="YF13" s="97"/>
      <c r="YG13" s="97"/>
      <c r="YH13" s="97"/>
      <c r="YI13" s="97"/>
      <c r="YJ13" s="97"/>
      <c r="YK13" s="97"/>
      <c r="YL13" s="97"/>
      <c r="YM13" s="97"/>
      <c r="YN13" s="97"/>
      <c r="YO13" s="97"/>
      <c r="YP13" s="97"/>
      <c r="YQ13" s="97"/>
      <c r="YR13" s="97"/>
      <c r="YS13" s="97"/>
      <c r="YT13" s="97"/>
      <c r="YU13" s="97"/>
      <c r="YV13" s="97"/>
      <c r="YW13" s="97"/>
      <c r="YX13" s="97"/>
      <c r="YY13" s="97"/>
      <c r="YZ13" s="97"/>
      <c r="ZA13" s="97"/>
      <c r="ZB13" s="97"/>
      <c r="ZC13" s="97"/>
      <c r="ZD13" s="97"/>
      <c r="ZE13" s="97"/>
      <c r="ZF13" s="97"/>
      <c r="ZG13" s="97"/>
      <c r="ZH13" s="97"/>
      <c r="ZI13" s="97"/>
      <c r="ZJ13" s="97"/>
      <c r="ZK13" s="97"/>
      <c r="ZL13" s="97"/>
      <c r="ZM13" s="97"/>
      <c r="ZN13" s="97"/>
      <c r="ZO13" s="97"/>
      <c r="ZP13" s="97"/>
      <c r="ZQ13" s="97"/>
      <c r="ZR13" s="97"/>
      <c r="ZS13" s="97"/>
      <c r="ZT13" s="97"/>
      <c r="ZU13" s="97"/>
      <c r="ZV13" s="97"/>
      <c r="ZW13" s="97"/>
      <c r="ZX13" s="97"/>
      <c r="ZY13" s="97"/>
      <c r="ZZ13" s="97"/>
      <c r="AAA13" s="97"/>
      <c r="AAB13" s="97"/>
      <c r="AAC13" s="97"/>
      <c r="AAD13" s="97"/>
      <c r="AAE13" s="97"/>
      <c r="AAF13" s="97"/>
      <c r="AAG13" s="97"/>
      <c r="AAH13" s="97"/>
      <c r="AAI13" s="97"/>
      <c r="AAJ13" s="97"/>
      <c r="AAK13" s="97"/>
      <c r="AAL13" s="97"/>
      <c r="AAM13" s="97"/>
      <c r="AAN13" s="97"/>
      <c r="AAO13" s="97"/>
      <c r="AAP13" s="97"/>
      <c r="AAQ13" s="97"/>
      <c r="AAR13" s="97"/>
      <c r="AAS13" s="97"/>
      <c r="AAT13" s="97"/>
      <c r="AAU13" s="97"/>
      <c r="AAV13" s="97"/>
      <c r="AAW13" s="97"/>
      <c r="AAX13" s="97"/>
      <c r="AAY13" s="97"/>
      <c r="AAZ13" s="97"/>
      <c r="ABA13" s="97"/>
      <c r="ABB13" s="97"/>
      <c r="ABC13" s="97"/>
      <c r="ABD13" s="97"/>
      <c r="ABE13" s="97"/>
      <c r="ABF13" s="97"/>
      <c r="ABG13" s="97"/>
      <c r="ABH13" s="97"/>
      <c r="ABI13" s="97"/>
      <c r="ABJ13" s="97"/>
      <c r="ABK13" s="97"/>
      <c r="ABL13" s="97"/>
      <c r="ABM13" s="97"/>
      <c r="ABN13" s="97"/>
      <c r="ABO13" s="97"/>
      <c r="ABP13" s="97"/>
      <c r="ABQ13" s="97"/>
      <c r="ABR13" s="97"/>
      <c r="ABS13" s="97"/>
      <c r="ABT13" s="97"/>
      <c r="ABU13" s="97"/>
      <c r="ABV13" s="97"/>
      <c r="ABW13" s="97"/>
      <c r="ABX13" s="97"/>
      <c r="ABY13" s="97"/>
      <c r="ABZ13" s="97"/>
      <c r="ACA13" s="97"/>
      <c r="ACB13" s="97"/>
      <c r="ACC13" s="97"/>
      <c r="ACD13" s="97"/>
      <c r="ACE13" s="97"/>
      <c r="ACF13" s="97"/>
      <c r="ACG13" s="97"/>
      <c r="ACH13" s="97"/>
      <c r="ACI13" s="97"/>
      <c r="ACJ13" s="97"/>
      <c r="ACK13" s="97"/>
      <c r="ACL13" s="97"/>
      <c r="ACM13" s="97"/>
      <c r="ACN13" s="97"/>
      <c r="ACO13" s="97"/>
      <c r="ACP13" s="97"/>
      <c r="ACQ13" s="97"/>
      <c r="ACR13" s="97"/>
      <c r="ACS13" s="97"/>
      <c r="ACT13" s="97"/>
      <c r="ACU13" s="97"/>
      <c r="ACV13" s="97"/>
      <c r="ACW13" s="97"/>
      <c r="ACX13" s="97"/>
      <c r="ACY13" s="97"/>
      <c r="ACZ13" s="97"/>
      <c r="ADA13" s="97"/>
      <c r="ADB13" s="97"/>
      <c r="ADC13" s="97"/>
      <c r="ADD13" s="97"/>
      <c r="ADE13" s="97"/>
      <c r="ADF13" s="97"/>
      <c r="ADG13" s="97"/>
      <c r="ADH13" s="97"/>
      <c r="ADI13" s="97"/>
      <c r="ADJ13" s="97"/>
      <c r="ADK13" s="97"/>
      <c r="ADL13" s="97"/>
      <c r="ADM13" s="97"/>
      <c r="ADN13" s="97"/>
      <c r="ADO13" s="97"/>
      <c r="ADP13" s="97"/>
      <c r="ADQ13" s="97"/>
      <c r="ADR13" s="97"/>
      <c r="ADS13" s="97"/>
      <c r="ADT13" s="97"/>
      <c r="ADU13" s="97"/>
      <c r="ADV13" s="97"/>
      <c r="ADW13" s="97"/>
      <c r="ADX13" s="97"/>
      <c r="ADY13" s="97"/>
      <c r="ADZ13" s="97"/>
      <c r="AEA13" s="97"/>
      <c r="AEB13" s="97"/>
      <c r="AEC13" s="97"/>
      <c r="AED13" s="97"/>
      <c r="AEE13" s="97"/>
      <c r="AEF13" s="97"/>
      <c r="AEG13" s="97"/>
      <c r="AEH13" s="97"/>
      <c r="AEI13" s="97"/>
      <c r="AEJ13" s="97"/>
      <c r="AEK13" s="97"/>
      <c r="AEL13" s="97"/>
      <c r="AEM13" s="97"/>
      <c r="AEN13" s="97"/>
      <c r="AEO13" s="97"/>
      <c r="AEP13" s="97"/>
      <c r="AEQ13" s="97"/>
      <c r="AER13" s="97"/>
      <c r="AES13" s="97"/>
      <c r="AET13" s="97"/>
      <c r="AEU13" s="97"/>
      <c r="AEV13" s="97"/>
      <c r="AEW13" s="97"/>
      <c r="AEX13" s="97"/>
      <c r="AEY13" s="97"/>
      <c r="AEZ13" s="97"/>
      <c r="AFA13" s="97"/>
      <c r="AFB13" s="97"/>
      <c r="AFC13" s="97"/>
      <c r="AFD13" s="97"/>
      <c r="AFE13" s="97"/>
      <c r="AFF13" s="97"/>
      <c r="AFG13" s="97"/>
      <c r="AFH13" s="97"/>
      <c r="AFI13" s="97"/>
      <c r="AFJ13" s="97"/>
      <c r="AFK13" s="97"/>
      <c r="AFL13" s="97"/>
      <c r="AFM13" s="97"/>
      <c r="AFN13" s="97"/>
      <c r="AFO13" s="97"/>
      <c r="AFP13" s="97"/>
      <c r="AFQ13" s="97"/>
      <c r="AFR13" s="97"/>
      <c r="AFS13" s="97"/>
      <c r="AFT13" s="97"/>
      <c r="AFU13" s="97"/>
      <c r="AFV13" s="97"/>
      <c r="AFW13" s="97"/>
      <c r="AFX13" s="97"/>
      <c r="AFY13" s="97"/>
      <c r="AFZ13" s="97"/>
      <c r="AGA13" s="97"/>
      <c r="AGB13" s="97"/>
      <c r="AGC13" s="97"/>
      <c r="AGD13" s="97"/>
      <c r="AGE13" s="97"/>
      <c r="AGF13" s="97"/>
      <c r="AGG13" s="97"/>
      <c r="AGH13" s="97"/>
      <c r="AGI13" s="97"/>
      <c r="AGJ13" s="97"/>
      <c r="AGK13" s="97"/>
      <c r="AGL13" s="97"/>
      <c r="AGM13" s="97"/>
      <c r="AGN13" s="97"/>
      <c r="AGO13" s="97"/>
      <c r="AGP13" s="97"/>
      <c r="AGQ13" s="97"/>
      <c r="AGR13" s="97"/>
      <c r="AGS13" s="97"/>
      <c r="AGT13" s="97"/>
      <c r="AGU13" s="97"/>
      <c r="AGV13" s="97"/>
      <c r="AGW13" s="97"/>
      <c r="AGX13" s="97"/>
      <c r="AGY13" s="97"/>
      <c r="AGZ13" s="97"/>
      <c r="AHA13" s="97"/>
      <c r="AHB13" s="97"/>
      <c r="AHC13" s="97"/>
      <c r="AHD13" s="97"/>
      <c r="AHE13" s="97"/>
      <c r="AHF13" s="97"/>
      <c r="AHG13" s="97"/>
      <c r="AHH13" s="97"/>
      <c r="AHI13" s="97"/>
      <c r="AHJ13" s="97"/>
      <c r="AHK13" s="97"/>
      <c r="AHL13" s="97"/>
      <c r="AHM13" s="97"/>
      <c r="AHN13" s="97"/>
      <c r="AHO13" s="97"/>
      <c r="AHP13" s="97"/>
      <c r="AHQ13" s="97"/>
      <c r="AHR13" s="97"/>
      <c r="AHS13" s="97"/>
      <c r="AHT13" s="97"/>
      <c r="AHU13" s="97"/>
      <c r="AHV13" s="97"/>
      <c r="AHW13" s="97"/>
      <c r="AHX13" s="97"/>
      <c r="AHY13" s="97"/>
      <c r="AHZ13" s="97"/>
      <c r="AIA13" s="97"/>
      <c r="AIB13" s="97"/>
      <c r="AIC13" s="97"/>
      <c r="AID13" s="97"/>
      <c r="AIE13" s="97"/>
      <c r="AIF13" s="97"/>
      <c r="AIG13" s="97"/>
      <c r="AIH13" s="97"/>
      <c r="AII13" s="97"/>
      <c r="AIJ13" s="97"/>
      <c r="AIK13" s="97"/>
      <c r="AIL13" s="97"/>
      <c r="AIM13" s="97"/>
      <c r="AIN13" s="97"/>
      <c r="AIO13" s="97"/>
      <c r="AIP13" s="97"/>
      <c r="AIQ13" s="97"/>
      <c r="AIR13" s="97"/>
      <c r="AIS13" s="97"/>
      <c r="AIT13" s="97"/>
      <c r="AIU13" s="97"/>
      <c r="AIV13" s="97"/>
      <c r="AIW13" s="97"/>
      <c r="AIX13" s="97"/>
      <c r="AIY13" s="97"/>
      <c r="AIZ13" s="97"/>
      <c r="AJA13" s="97"/>
      <c r="AJB13" s="97"/>
      <c r="AJC13" s="97"/>
      <c r="AJD13" s="97"/>
      <c r="AJE13" s="97"/>
      <c r="AJF13" s="97"/>
      <c r="AJG13" s="97"/>
      <c r="AJH13" s="97"/>
      <c r="AJI13" s="97"/>
      <c r="AJJ13" s="97"/>
      <c r="AJK13" s="97"/>
      <c r="AJL13" s="97"/>
      <c r="AJM13" s="97"/>
      <c r="AJN13" s="97"/>
      <c r="AJO13" s="97"/>
      <c r="AJP13" s="97"/>
      <c r="AJQ13" s="97"/>
      <c r="AJR13" s="97"/>
      <c r="AJS13" s="97"/>
      <c r="AJT13" s="97"/>
      <c r="AJU13" s="97"/>
      <c r="AJV13" s="97"/>
      <c r="AJW13" s="97"/>
      <c r="AJX13" s="97"/>
      <c r="AJY13" s="97"/>
      <c r="AJZ13" s="97"/>
      <c r="AKA13" s="97"/>
      <c r="AKB13" s="97"/>
      <c r="AKC13" s="97"/>
      <c r="AKD13" s="97"/>
      <c r="AKE13" s="97"/>
      <c r="AKF13" s="97"/>
      <c r="AKG13" s="97"/>
      <c r="AKH13" s="97"/>
      <c r="AKI13" s="97"/>
      <c r="AKJ13" s="97"/>
      <c r="AKK13" s="97"/>
      <c r="AKL13" s="97"/>
      <c r="AKM13" s="97"/>
      <c r="AKN13" s="97"/>
      <c r="AKO13" s="97"/>
      <c r="AKP13" s="97"/>
      <c r="AKQ13" s="97"/>
      <c r="AKR13" s="97"/>
      <c r="AKS13" s="97"/>
      <c r="AKT13" s="97"/>
      <c r="AKU13" s="97"/>
      <c r="AKV13" s="97"/>
      <c r="AKW13" s="97"/>
      <c r="AKX13" s="97"/>
      <c r="AKY13" s="97"/>
      <c r="AKZ13" s="97"/>
      <c r="ALA13" s="97"/>
      <c r="ALB13" s="97"/>
      <c r="ALC13" s="97"/>
      <c r="ALD13" s="97"/>
      <c r="ALE13" s="97"/>
      <c r="ALF13" s="97"/>
      <c r="ALG13" s="97"/>
      <c r="ALH13" s="97"/>
      <c r="ALI13" s="97"/>
      <c r="ALJ13" s="97"/>
      <c r="ALK13" s="97"/>
      <c r="ALL13" s="97"/>
      <c r="ALM13" s="97"/>
      <c r="ALN13" s="97"/>
      <c r="ALO13" s="97"/>
      <c r="ALP13" s="97"/>
      <c r="ALQ13" s="97"/>
      <c r="ALR13" s="97"/>
      <c r="ALS13" s="97"/>
      <c r="ALT13" s="97"/>
      <c r="ALU13" s="97"/>
      <c r="ALV13" s="97"/>
      <c r="ALW13" s="97"/>
      <c r="ALX13" s="97"/>
      <c r="ALY13" s="97"/>
      <c r="ALZ13" s="97"/>
      <c r="AMA13" s="97"/>
      <c r="AMB13" s="97"/>
      <c r="AMC13" s="97"/>
      <c r="AMD13" s="97"/>
      <c r="AME13" s="97"/>
      <c r="AMF13" s="97"/>
      <c r="AMG13" s="97"/>
      <c r="AMH13" s="97"/>
      <c r="AMI13" s="97"/>
      <c r="AMJ13" s="97"/>
      <c r="AMK13" s="97"/>
    </row>
    <row r="14" spans="1:1025" ht="18" customHeight="1" x14ac:dyDescent="0.2">
      <c r="A14" s="16" t="s">
        <v>175</v>
      </c>
      <c r="B14" s="135">
        <v>364</v>
      </c>
      <c r="C14" s="135">
        <v>339</v>
      </c>
      <c r="D14" s="135">
        <v>378</v>
      </c>
      <c r="E14" s="135">
        <v>330</v>
      </c>
      <c r="F14" s="135">
        <v>35</v>
      </c>
      <c r="G14" s="135">
        <v>35</v>
      </c>
      <c r="H14" s="135">
        <v>331</v>
      </c>
      <c r="I14" s="135">
        <v>326</v>
      </c>
      <c r="J14" s="135">
        <v>340</v>
      </c>
      <c r="K14" s="254">
        <v>343</v>
      </c>
      <c r="L14" s="135">
        <v>335</v>
      </c>
      <c r="M14" s="254">
        <v>335</v>
      </c>
      <c r="N14" s="135">
        <v>11</v>
      </c>
      <c r="O14" s="135">
        <v>318</v>
      </c>
      <c r="P14" s="6">
        <v>187</v>
      </c>
      <c r="Q14" s="6">
        <v>17</v>
      </c>
      <c r="R14" s="6">
        <v>5</v>
      </c>
      <c r="S14" s="2"/>
      <c r="T14" s="6">
        <v>226</v>
      </c>
      <c r="U14" s="6">
        <v>48</v>
      </c>
      <c r="V14" s="74">
        <v>127</v>
      </c>
      <c r="W14" s="221">
        <v>51</v>
      </c>
    </row>
    <row r="15" spans="1:1025" ht="38.25" customHeight="1" x14ac:dyDescent="0.2">
      <c r="A15" s="16" t="s">
        <v>176</v>
      </c>
      <c r="B15" s="214">
        <v>43</v>
      </c>
      <c r="C15" s="214">
        <v>66</v>
      </c>
      <c r="D15" s="214">
        <v>154</v>
      </c>
      <c r="E15" s="214">
        <v>3805</v>
      </c>
      <c r="F15" s="214">
        <v>0</v>
      </c>
      <c r="G15" s="214">
        <v>0</v>
      </c>
      <c r="H15" s="214">
        <v>3</v>
      </c>
      <c r="I15" s="214">
        <v>2.5</v>
      </c>
      <c r="J15" s="248">
        <v>73.5</v>
      </c>
      <c r="K15" s="249">
        <v>71</v>
      </c>
      <c r="L15" s="248">
        <v>69.5</v>
      </c>
      <c r="M15" s="249">
        <v>68.5</v>
      </c>
      <c r="N15" s="214">
        <v>0</v>
      </c>
      <c r="O15" s="248">
        <v>55.5</v>
      </c>
      <c r="P15" s="248">
        <v>33.5</v>
      </c>
      <c r="Q15" s="214">
        <v>16</v>
      </c>
      <c r="R15" s="214">
        <v>11</v>
      </c>
      <c r="S15" s="214">
        <v>0</v>
      </c>
      <c r="T15" s="214">
        <v>25</v>
      </c>
      <c r="U15" s="214">
        <v>2</v>
      </c>
      <c r="V15" s="214">
        <v>12</v>
      </c>
      <c r="W15" s="214">
        <v>11</v>
      </c>
    </row>
    <row r="16" spans="1:1025" ht="29.25" customHeight="1" x14ac:dyDescent="0.2">
      <c r="A16" s="148" t="s">
        <v>177</v>
      </c>
      <c r="B16" s="215">
        <f>SUM(B42)</f>
        <v>5</v>
      </c>
      <c r="C16" s="215">
        <f t="shared" ref="C16:W16" si="3">SUM(C42)</f>
        <v>30</v>
      </c>
      <c r="D16" s="215">
        <f t="shared" si="3"/>
        <v>18</v>
      </c>
      <c r="E16" s="215">
        <f t="shared" si="3"/>
        <v>448</v>
      </c>
      <c r="F16" s="215">
        <f t="shared" si="3"/>
        <v>0</v>
      </c>
      <c r="G16" s="215">
        <f t="shared" si="3"/>
        <v>0</v>
      </c>
      <c r="H16" s="215">
        <f t="shared" si="3"/>
        <v>0</v>
      </c>
      <c r="I16" s="215">
        <f t="shared" si="3"/>
        <v>0</v>
      </c>
      <c r="J16" s="215">
        <f t="shared" si="3"/>
        <v>41</v>
      </c>
      <c r="K16" s="255">
        <f t="shared" si="3"/>
        <v>36</v>
      </c>
      <c r="L16" s="215">
        <f t="shared" si="3"/>
        <v>41</v>
      </c>
      <c r="M16" s="255">
        <f t="shared" si="3"/>
        <v>36</v>
      </c>
      <c r="N16" s="215">
        <f t="shared" si="3"/>
        <v>0</v>
      </c>
      <c r="O16" s="215">
        <f t="shared" si="3"/>
        <v>24</v>
      </c>
      <c r="P16" s="215">
        <f t="shared" si="3"/>
        <v>5</v>
      </c>
      <c r="Q16" s="215">
        <f t="shared" si="3"/>
        <v>17</v>
      </c>
      <c r="R16" s="215">
        <f t="shared" si="3"/>
        <v>6</v>
      </c>
      <c r="S16" s="215">
        <f t="shared" si="3"/>
        <v>0</v>
      </c>
      <c r="T16" s="215">
        <f t="shared" si="3"/>
        <v>4</v>
      </c>
      <c r="U16" s="215">
        <f t="shared" si="3"/>
        <v>1</v>
      </c>
      <c r="V16" s="215">
        <f t="shared" si="3"/>
        <v>2</v>
      </c>
      <c r="W16" s="215">
        <f t="shared" si="3"/>
        <v>1</v>
      </c>
    </row>
    <row r="17" spans="1:1025" ht="15" customHeight="1" x14ac:dyDescent="0.2">
      <c r="A17" s="124" t="s">
        <v>178</v>
      </c>
      <c r="B17" s="175">
        <v>1373</v>
      </c>
      <c r="C17" s="175">
        <v>25854</v>
      </c>
      <c r="D17" s="175">
        <v>1124</v>
      </c>
      <c r="E17" s="175">
        <v>20810</v>
      </c>
      <c r="F17" s="175">
        <v>0</v>
      </c>
      <c r="G17" s="175">
        <v>0</v>
      </c>
      <c r="H17" s="175">
        <v>0</v>
      </c>
      <c r="I17" s="175">
        <v>0</v>
      </c>
      <c r="J17" s="175">
        <v>1243</v>
      </c>
      <c r="K17" s="256">
        <v>809</v>
      </c>
      <c r="L17" s="175">
        <v>1242</v>
      </c>
      <c r="M17" s="256">
        <v>808</v>
      </c>
      <c r="N17" s="175">
        <v>1</v>
      </c>
      <c r="O17" s="175">
        <v>738</v>
      </c>
      <c r="P17" s="234">
        <v>192</v>
      </c>
      <c r="Q17" s="234">
        <v>505</v>
      </c>
      <c r="R17" s="234">
        <v>147</v>
      </c>
      <c r="S17" s="234"/>
      <c r="T17" s="234">
        <v>376</v>
      </c>
      <c r="U17" s="234">
        <v>4</v>
      </c>
      <c r="V17" s="234">
        <v>133</v>
      </c>
      <c r="W17" s="234">
        <v>239</v>
      </c>
    </row>
    <row r="18" spans="1:1025" s="165" customFormat="1" ht="27" customHeight="1" x14ac:dyDescent="0.2">
      <c r="A18" s="147" t="s">
        <v>197</v>
      </c>
      <c r="B18" s="137">
        <f>SUM(B19+B20+B23+B24+B25+B26+B31)</f>
        <v>529</v>
      </c>
      <c r="C18" s="137">
        <f t="shared" ref="C18:W18" si="4">SUM(C19+C20+C23+C24+C25+C26+C31)</f>
        <v>926</v>
      </c>
      <c r="D18" s="137">
        <f t="shared" si="4"/>
        <v>558</v>
      </c>
      <c r="E18" s="137">
        <f t="shared" si="4"/>
        <v>598</v>
      </c>
      <c r="F18" s="137">
        <f t="shared" si="4"/>
        <v>0</v>
      </c>
      <c r="G18" s="137">
        <f t="shared" si="4"/>
        <v>0</v>
      </c>
      <c r="H18" s="137">
        <f t="shared" si="4"/>
        <v>0</v>
      </c>
      <c r="I18" s="137">
        <f t="shared" si="4"/>
        <v>0</v>
      </c>
      <c r="J18" s="137">
        <f t="shared" si="4"/>
        <v>162</v>
      </c>
      <c r="K18" s="251">
        <f t="shared" si="4"/>
        <v>154</v>
      </c>
      <c r="L18" s="137">
        <f t="shared" si="4"/>
        <v>110</v>
      </c>
      <c r="M18" s="251">
        <f t="shared" si="4"/>
        <v>99.5</v>
      </c>
      <c r="N18" s="137">
        <f t="shared" si="4"/>
        <v>9</v>
      </c>
      <c r="O18" s="137">
        <f t="shared" si="4"/>
        <v>108</v>
      </c>
      <c r="P18" s="137">
        <f t="shared" si="4"/>
        <v>99</v>
      </c>
      <c r="Q18" s="137">
        <f t="shared" si="4"/>
        <v>7</v>
      </c>
      <c r="R18" s="137">
        <f t="shared" si="4"/>
        <v>6</v>
      </c>
      <c r="S18" s="137">
        <f t="shared" si="4"/>
        <v>0</v>
      </c>
      <c r="T18" s="137">
        <f t="shared" si="4"/>
        <v>41</v>
      </c>
      <c r="U18" s="137">
        <f t="shared" si="4"/>
        <v>5</v>
      </c>
      <c r="V18" s="137">
        <f t="shared" si="4"/>
        <v>21</v>
      </c>
      <c r="W18" s="137">
        <f t="shared" si="4"/>
        <v>15</v>
      </c>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c r="CN18" s="97"/>
      <c r="CO18" s="97"/>
      <c r="CP18" s="97"/>
      <c r="CQ18" s="97"/>
      <c r="CR18" s="97"/>
      <c r="CS18" s="97"/>
      <c r="CT18" s="97"/>
      <c r="CU18" s="97"/>
      <c r="CV18" s="97"/>
      <c r="CW18" s="97"/>
      <c r="CX18" s="97"/>
      <c r="CY18" s="97"/>
      <c r="CZ18" s="97"/>
      <c r="DA18" s="97"/>
      <c r="DB18" s="97"/>
      <c r="DC18" s="97"/>
      <c r="DD18" s="97"/>
      <c r="DE18" s="97"/>
      <c r="DF18" s="97"/>
      <c r="DG18" s="97"/>
      <c r="DH18" s="97"/>
      <c r="DI18" s="97"/>
      <c r="DJ18" s="97"/>
      <c r="DK18" s="97"/>
      <c r="DL18" s="97"/>
      <c r="DM18" s="97"/>
      <c r="DN18" s="97"/>
      <c r="DO18" s="97"/>
      <c r="DP18" s="97"/>
      <c r="DQ18" s="97"/>
      <c r="DR18" s="97"/>
      <c r="DS18" s="97"/>
      <c r="DT18" s="97"/>
      <c r="DU18" s="97"/>
      <c r="DV18" s="97"/>
      <c r="DW18" s="97"/>
      <c r="DX18" s="97"/>
      <c r="DY18" s="97"/>
      <c r="DZ18" s="97"/>
      <c r="EA18" s="97"/>
      <c r="EB18" s="97"/>
      <c r="EC18" s="97"/>
      <c r="ED18" s="97"/>
      <c r="EE18" s="97"/>
      <c r="EF18" s="97"/>
      <c r="EG18" s="97"/>
      <c r="EH18" s="97"/>
      <c r="EI18" s="97"/>
      <c r="EJ18" s="97"/>
      <c r="EK18" s="97"/>
      <c r="EL18" s="97"/>
      <c r="EM18" s="97"/>
      <c r="EN18" s="97"/>
      <c r="EO18" s="97"/>
      <c r="EP18" s="97"/>
      <c r="EQ18" s="97"/>
      <c r="ER18" s="97"/>
      <c r="ES18" s="97"/>
      <c r="ET18" s="97"/>
      <c r="EU18" s="97"/>
      <c r="EV18" s="97"/>
      <c r="EW18" s="97"/>
      <c r="EX18" s="97"/>
      <c r="EY18" s="97"/>
      <c r="EZ18" s="97"/>
      <c r="FA18" s="97"/>
      <c r="FB18" s="97"/>
      <c r="FC18" s="97"/>
      <c r="FD18" s="97"/>
      <c r="FE18" s="97"/>
      <c r="FF18" s="97"/>
      <c r="FG18" s="97"/>
      <c r="FH18" s="97"/>
      <c r="FI18" s="97"/>
      <c r="FJ18" s="97"/>
      <c r="FK18" s="97"/>
      <c r="FL18" s="97"/>
      <c r="FM18" s="97"/>
      <c r="FN18" s="97"/>
      <c r="FO18" s="97"/>
      <c r="FP18" s="97"/>
      <c r="FQ18" s="97"/>
      <c r="FR18" s="97"/>
      <c r="FS18" s="97"/>
      <c r="FT18" s="97"/>
      <c r="FU18" s="97"/>
      <c r="FV18" s="97"/>
      <c r="FW18" s="97"/>
      <c r="FX18" s="97"/>
      <c r="FY18" s="97"/>
      <c r="FZ18" s="97"/>
      <c r="GA18" s="97"/>
      <c r="GB18" s="97"/>
      <c r="GC18" s="97"/>
      <c r="GD18" s="97"/>
      <c r="GE18" s="97"/>
      <c r="GF18" s="97"/>
      <c r="GG18" s="97"/>
      <c r="GH18" s="97"/>
      <c r="GI18" s="97"/>
      <c r="GJ18" s="97"/>
      <c r="GK18" s="97"/>
      <c r="GL18" s="97"/>
      <c r="GM18" s="97"/>
      <c r="GN18" s="97"/>
      <c r="GO18" s="97"/>
      <c r="GP18" s="97"/>
      <c r="GQ18" s="97"/>
      <c r="GR18" s="97"/>
      <c r="GS18" s="97"/>
      <c r="GT18" s="97"/>
      <c r="GU18" s="97"/>
      <c r="GV18" s="97"/>
      <c r="GW18" s="97"/>
      <c r="GX18" s="97"/>
      <c r="GY18" s="97"/>
      <c r="GZ18" s="97"/>
      <c r="HA18" s="97"/>
      <c r="HB18" s="97"/>
      <c r="HC18" s="97"/>
      <c r="HD18" s="97"/>
      <c r="HE18" s="97"/>
      <c r="HF18" s="97"/>
      <c r="HG18" s="97"/>
      <c r="HH18" s="97"/>
      <c r="HI18" s="97"/>
      <c r="HJ18" s="97"/>
      <c r="HK18" s="97"/>
      <c r="HL18" s="97"/>
      <c r="HM18" s="97"/>
      <c r="HN18" s="97"/>
      <c r="HO18" s="97"/>
      <c r="HP18" s="97"/>
      <c r="HQ18" s="97"/>
      <c r="HR18" s="97"/>
      <c r="HS18" s="97"/>
      <c r="HT18" s="97"/>
      <c r="HU18" s="97"/>
      <c r="HV18" s="97"/>
      <c r="HW18" s="97"/>
      <c r="HX18" s="97"/>
      <c r="HY18" s="97"/>
      <c r="HZ18" s="97"/>
      <c r="IA18" s="97"/>
      <c r="IB18" s="97"/>
      <c r="IC18" s="97"/>
      <c r="ID18" s="97"/>
      <c r="IE18" s="97"/>
      <c r="IF18" s="97"/>
      <c r="IG18" s="97"/>
      <c r="IH18" s="97"/>
      <c r="II18" s="97"/>
      <c r="IJ18" s="97"/>
      <c r="IK18" s="97"/>
      <c r="IL18" s="97"/>
      <c r="IM18" s="97"/>
      <c r="IN18" s="97"/>
      <c r="IO18" s="97"/>
      <c r="IP18" s="97"/>
      <c r="IQ18" s="97"/>
      <c r="IR18" s="97"/>
      <c r="IS18" s="97"/>
      <c r="IT18" s="97"/>
      <c r="IU18" s="97"/>
      <c r="IV18" s="97"/>
      <c r="IW18" s="97"/>
      <c r="IX18" s="97"/>
      <c r="IY18" s="97"/>
      <c r="IZ18" s="97"/>
      <c r="JA18" s="97"/>
      <c r="JB18" s="97"/>
      <c r="JC18" s="97"/>
      <c r="JD18" s="97"/>
      <c r="JE18" s="97"/>
      <c r="JF18" s="97"/>
      <c r="JG18" s="97"/>
      <c r="JH18" s="97"/>
      <c r="JI18" s="97"/>
      <c r="JJ18" s="97"/>
      <c r="JK18" s="97"/>
      <c r="JL18" s="97"/>
      <c r="JM18" s="97"/>
      <c r="JN18" s="97"/>
      <c r="JO18" s="97"/>
      <c r="JP18" s="97"/>
      <c r="JQ18" s="97"/>
      <c r="JR18" s="97"/>
      <c r="JS18" s="97"/>
      <c r="JT18" s="97"/>
      <c r="JU18" s="97"/>
      <c r="JV18" s="97"/>
      <c r="JW18" s="97"/>
      <c r="JX18" s="97"/>
      <c r="JY18" s="97"/>
      <c r="JZ18" s="97"/>
      <c r="KA18" s="97"/>
      <c r="KB18" s="97"/>
      <c r="KC18" s="97"/>
      <c r="KD18" s="97"/>
      <c r="KE18" s="97"/>
      <c r="KF18" s="97"/>
      <c r="KG18" s="97"/>
      <c r="KH18" s="97"/>
      <c r="KI18" s="97"/>
      <c r="KJ18" s="97"/>
      <c r="KK18" s="97"/>
      <c r="KL18" s="97"/>
      <c r="KM18" s="97"/>
      <c r="KN18" s="97"/>
      <c r="KO18" s="97"/>
      <c r="KP18" s="97"/>
      <c r="KQ18" s="97"/>
      <c r="KR18" s="97"/>
      <c r="KS18" s="97"/>
      <c r="KT18" s="97"/>
      <c r="KU18" s="97"/>
      <c r="KV18" s="97"/>
      <c r="KW18" s="97"/>
      <c r="KX18" s="97"/>
      <c r="KY18" s="97"/>
      <c r="KZ18" s="97"/>
      <c r="LA18" s="97"/>
      <c r="LB18" s="97"/>
      <c r="LC18" s="97"/>
      <c r="LD18" s="97"/>
      <c r="LE18" s="97"/>
      <c r="LF18" s="97"/>
      <c r="LG18" s="97"/>
      <c r="LH18" s="97"/>
      <c r="LI18" s="97"/>
      <c r="LJ18" s="97"/>
      <c r="LK18" s="97"/>
      <c r="LL18" s="97"/>
      <c r="LM18" s="97"/>
      <c r="LN18" s="97"/>
      <c r="LO18" s="97"/>
      <c r="LP18" s="97"/>
      <c r="LQ18" s="97"/>
      <c r="LR18" s="97"/>
      <c r="LS18" s="97"/>
      <c r="LT18" s="97"/>
      <c r="LU18" s="97"/>
      <c r="LV18" s="97"/>
      <c r="LW18" s="97"/>
      <c r="LX18" s="97"/>
      <c r="LY18" s="97"/>
      <c r="LZ18" s="97"/>
      <c r="MA18" s="97"/>
      <c r="MB18" s="97"/>
      <c r="MC18" s="97"/>
      <c r="MD18" s="97"/>
      <c r="ME18" s="97"/>
      <c r="MF18" s="97"/>
      <c r="MG18" s="97"/>
      <c r="MH18" s="97"/>
      <c r="MI18" s="97"/>
      <c r="MJ18" s="97"/>
      <c r="MK18" s="97"/>
      <c r="ML18" s="97"/>
      <c r="MM18" s="97"/>
      <c r="MN18" s="97"/>
      <c r="MO18" s="97"/>
      <c r="MP18" s="97"/>
      <c r="MQ18" s="97"/>
      <c r="MR18" s="97"/>
      <c r="MS18" s="97"/>
      <c r="MT18" s="97"/>
      <c r="MU18" s="97"/>
      <c r="MV18" s="97"/>
      <c r="MW18" s="97"/>
      <c r="MX18" s="97"/>
      <c r="MY18" s="97"/>
      <c r="MZ18" s="97"/>
      <c r="NA18" s="97"/>
      <c r="NB18" s="97"/>
      <c r="NC18" s="97"/>
      <c r="ND18" s="97"/>
      <c r="NE18" s="97"/>
      <c r="NF18" s="97"/>
      <c r="NG18" s="97"/>
      <c r="NH18" s="97"/>
      <c r="NI18" s="97"/>
      <c r="NJ18" s="97"/>
      <c r="NK18" s="97"/>
      <c r="NL18" s="97"/>
      <c r="NM18" s="97"/>
      <c r="NN18" s="97"/>
      <c r="NO18" s="97"/>
      <c r="NP18" s="97"/>
      <c r="NQ18" s="97"/>
      <c r="NR18" s="97"/>
      <c r="NS18" s="97"/>
      <c r="NT18" s="97"/>
      <c r="NU18" s="97"/>
      <c r="NV18" s="97"/>
      <c r="NW18" s="97"/>
      <c r="NX18" s="97"/>
      <c r="NY18" s="97"/>
      <c r="NZ18" s="97"/>
      <c r="OA18" s="97"/>
      <c r="OB18" s="97"/>
      <c r="OC18" s="97"/>
      <c r="OD18" s="97"/>
      <c r="OE18" s="97"/>
      <c r="OF18" s="97"/>
      <c r="OG18" s="97"/>
      <c r="OH18" s="97"/>
      <c r="OI18" s="97"/>
      <c r="OJ18" s="97"/>
      <c r="OK18" s="97"/>
      <c r="OL18" s="97"/>
      <c r="OM18" s="97"/>
      <c r="ON18" s="97"/>
      <c r="OO18" s="97"/>
      <c r="OP18" s="97"/>
      <c r="OQ18" s="97"/>
      <c r="OR18" s="97"/>
      <c r="OS18" s="97"/>
      <c r="OT18" s="97"/>
      <c r="OU18" s="97"/>
      <c r="OV18" s="97"/>
      <c r="OW18" s="97"/>
      <c r="OX18" s="97"/>
      <c r="OY18" s="97"/>
      <c r="OZ18" s="97"/>
      <c r="PA18" s="97"/>
      <c r="PB18" s="97"/>
      <c r="PC18" s="97"/>
      <c r="PD18" s="97"/>
      <c r="PE18" s="97"/>
      <c r="PF18" s="97"/>
      <c r="PG18" s="97"/>
      <c r="PH18" s="97"/>
      <c r="PI18" s="97"/>
      <c r="PJ18" s="97"/>
      <c r="PK18" s="97"/>
      <c r="PL18" s="97"/>
      <c r="PM18" s="97"/>
      <c r="PN18" s="97"/>
      <c r="PO18" s="97"/>
      <c r="PP18" s="97"/>
      <c r="PQ18" s="97"/>
      <c r="PR18" s="97"/>
      <c r="PS18" s="97"/>
      <c r="PT18" s="97"/>
      <c r="PU18" s="97"/>
      <c r="PV18" s="97"/>
      <c r="PW18" s="97"/>
      <c r="PX18" s="97"/>
      <c r="PY18" s="97"/>
      <c r="PZ18" s="97"/>
      <c r="QA18" s="97"/>
      <c r="QB18" s="97"/>
      <c r="QC18" s="97"/>
      <c r="QD18" s="97"/>
      <c r="QE18" s="97"/>
      <c r="QF18" s="97"/>
      <c r="QG18" s="97"/>
      <c r="QH18" s="97"/>
      <c r="QI18" s="97"/>
      <c r="QJ18" s="97"/>
      <c r="QK18" s="97"/>
      <c r="QL18" s="97"/>
      <c r="QM18" s="97"/>
      <c r="QN18" s="97"/>
      <c r="QO18" s="97"/>
      <c r="QP18" s="97"/>
      <c r="QQ18" s="97"/>
      <c r="QR18" s="97"/>
      <c r="QS18" s="97"/>
      <c r="QT18" s="97"/>
      <c r="QU18" s="97"/>
      <c r="QV18" s="97"/>
      <c r="QW18" s="97"/>
      <c r="QX18" s="97"/>
      <c r="QY18" s="97"/>
      <c r="QZ18" s="97"/>
      <c r="RA18" s="97"/>
      <c r="RB18" s="97"/>
      <c r="RC18" s="97"/>
      <c r="RD18" s="97"/>
      <c r="RE18" s="97"/>
      <c r="RF18" s="97"/>
      <c r="RG18" s="97"/>
      <c r="RH18" s="97"/>
      <c r="RI18" s="97"/>
      <c r="RJ18" s="97"/>
      <c r="RK18" s="97"/>
      <c r="RL18" s="97"/>
      <c r="RM18" s="97"/>
      <c r="RN18" s="97"/>
      <c r="RO18" s="97"/>
      <c r="RP18" s="97"/>
      <c r="RQ18" s="97"/>
      <c r="RR18" s="97"/>
      <c r="RS18" s="97"/>
      <c r="RT18" s="97"/>
      <c r="RU18" s="97"/>
      <c r="RV18" s="97"/>
      <c r="RW18" s="97"/>
      <c r="RX18" s="97"/>
      <c r="RY18" s="97"/>
      <c r="RZ18" s="97"/>
      <c r="SA18" s="97"/>
      <c r="SB18" s="97"/>
      <c r="SC18" s="97"/>
      <c r="SD18" s="97"/>
      <c r="SE18" s="97"/>
      <c r="SF18" s="97"/>
      <c r="SG18" s="97"/>
      <c r="SH18" s="97"/>
      <c r="SI18" s="97"/>
      <c r="SJ18" s="97"/>
      <c r="SK18" s="97"/>
      <c r="SL18" s="97"/>
      <c r="SM18" s="97"/>
      <c r="SN18" s="97"/>
      <c r="SO18" s="97"/>
      <c r="SP18" s="97"/>
      <c r="SQ18" s="97"/>
      <c r="SR18" s="97"/>
      <c r="SS18" s="97"/>
      <c r="ST18" s="97"/>
      <c r="SU18" s="97"/>
      <c r="SV18" s="97"/>
      <c r="SW18" s="97"/>
      <c r="SX18" s="97"/>
      <c r="SY18" s="97"/>
      <c r="SZ18" s="97"/>
      <c r="TA18" s="97"/>
      <c r="TB18" s="97"/>
      <c r="TC18" s="97"/>
      <c r="TD18" s="97"/>
      <c r="TE18" s="97"/>
      <c r="TF18" s="97"/>
      <c r="TG18" s="97"/>
      <c r="TH18" s="97"/>
      <c r="TI18" s="97"/>
      <c r="TJ18" s="97"/>
      <c r="TK18" s="97"/>
      <c r="TL18" s="97"/>
      <c r="TM18" s="97"/>
      <c r="TN18" s="97"/>
      <c r="TO18" s="97"/>
      <c r="TP18" s="97"/>
      <c r="TQ18" s="97"/>
      <c r="TR18" s="97"/>
      <c r="TS18" s="97"/>
      <c r="TT18" s="97"/>
      <c r="TU18" s="97"/>
      <c r="TV18" s="97"/>
      <c r="TW18" s="97"/>
      <c r="TX18" s="97"/>
      <c r="TY18" s="97"/>
      <c r="TZ18" s="97"/>
      <c r="UA18" s="97"/>
      <c r="UB18" s="97"/>
      <c r="UC18" s="97"/>
      <c r="UD18" s="97"/>
      <c r="UE18" s="97"/>
      <c r="UF18" s="97"/>
      <c r="UG18" s="97"/>
      <c r="UH18" s="97"/>
      <c r="UI18" s="97"/>
      <c r="UJ18" s="97"/>
      <c r="UK18" s="97"/>
      <c r="UL18" s="97"/>
      <c r="UM18" s="97"/>
      <c r="UN18" s="97"/>
      <c r="UO18" s="97"/>
      <c r="UP18" s="97"/>
      <c r="UQ18" s="97"/>
      <c r="UR18" s="97"/>
      <c r="US18" s="97"/>
      <c r="UT18" s="97"/>
      <c r="UU18" s="97"/>
      <c r="UV18" s="97"/>
      <c r="UW18" s="97"/>
      <c r="UX18" s="97"/>
      <c r="UY18" s="97"/>
      <c r="UZ18" s="97"/>
      <c r="VA18" s="97"/>
      <c r="VB18" s="97"/>
      <c r="VC18" s="97"/>
      <c r="VD18" s="97"/>
      <c r="VE18" s="97"/>
      <c r="VF18" s="97"/>
      <c r="VG18" s="97"/>
      <c r="VH18" s="97"/>
      <c r="VI18" s="97"/>
      <c r="VJ18" s="97"/>
      <c r="VK18" s="97"/>
      <c r="VL18" s="97"/>
      <c r="VM18" s="97"/>
      <c r="VN18" s="97"/>
      <c r="VO18" s="97"/>
      <c r="VP18" s="97"/>
      <c r="VQ18" s="97"/>
      <c r="VR18" s="97"/>
      <c r="VS18" s="97"/>
      <c r="VT18" s="97"/>
      <c r="VU18" s="97"/>
      <c r="VV18" s="97"/>
      <c r="VW18" s="97"/>
      <c r="VX18" s="97"/>
      <c r="VY18" s="97"/>
      <c r="VZ18" s="97"/>
      <c r="WA18" s="97"/>
      <c r="WB18" s="97"/>
      <c r="WC18" s="97"/>
      <c r="WD18" s="97"/>
      <c r="WE18" s="97"/>
      <c r="WF18" s="97"/>
      <c r="WG18" s="97"/>
      <c r="WH18" s="97"/>
      <c r="WI18" s="97"/>
      <c r="WJ18" s="97"/>
      <c r="WK18" s="97"/>
      <c r="WL18" s="97"/>
      <c r="WM18" s="97"/>
      <c r="WN18" s="97"/>
      <c r="WO18" s="97"/>
      <c r="WP18" s="97"/>
      <c r="WQ18" s="97"/>
      <c r="WR18" s="97"/>
      <c r="WS18" s="97"/>
      <c r="WT18" s="97"/>
      <c r="WU18" s="97"/>
      <c r="WV18" s="97"/>
      <c r="WW18" s="97"/>
      <c r="WX18" s="97"/>
      <c r="WY18" s="97"/>
      <c r="WZ18" s="97"/>
      <c r="XA18" s="97"/>
      <c r="XB18" s="97"/>
      <c r="XC18" s="97"/>
      <c r="XD18" s="97"/>
      <c r="XE18" s="97"/>
      <c r="XF18" s="97"/>
      <c r="XG18" s="97"/>
      <c r="XH18" s="97"/>
      <c r="XI18" s="97"/>
      <c r="XJ18" s="97"/>
      <c r="XK18" s="97"/>
      <c r="XL18" s="97"/>
      <c r="XM18" s="97"/>
      <c r="XN18" s="97"/>
      <c r="XO18" s="97"/>
      <c r="XP18" s="97"/>
      <c r="XQ18" s="97"/>
      <c r="XR18" s="97"/>
      <c r="XS18" s="97"/>
      <c r="XT18" s="97"/>
      <c r="XU18" s="97"/>
      <c r="XV18" s="97"/>
      <c r="XW18" s="97"/>
      <c r="XX18" s="97"/>
      <c r="XY18" s="97"/>
      <c r="XZ18" s="97"/>
      <c r="YA18" s="97"/>
      <c r="YB18" s="97"/>
      <c r="YC18" s="97"/>
      <c r="YD18" s="97"/>
      <c r="YE18" s="97"/>
      <c r="YF18" s="97"/>
      <c r="YG18" s="97"/>
      <c r="YH18" s="97"/>
      <c r="YI18" s="97"/>
      <c r="YJ18" s="97"/>
      <c r="YK18" s="97"/>
      <c r="YL18" s="97"/>
      <c r="YM18" s="97"/>
      <c r="YN18" s="97"/>
      <c r="YO18" s="97"/>
      <c r="YP18" s="97"/>
      <c r="YQ18" s="97"/>
      <c r="YR18" s="97"/>
      <c r="YS18" s="97"/>
      <c r="YT18" s="97"/>
      <c r="YU18" s="97"/>
      <c r="YV18" s="97"/>
      <c r="YW18" s="97"/>
      <c r="YX18" s="97"/>
      <c r="YY18" s="97"/>
      <c r="YZ18" s="97"/>
      <c r="ZA18" s="97"/>
      <c r="ZB18" s="97"/>
      <c r="ZC18" s="97"/>
      <c r="ZD18" s="97"/>
      <c r="ZE18" s="97"/>
      <c r="ZF18" s="97"/>
      <c r="ZG18" s="97"/>
      <c r="ZH18" s="97"/>
      <c r="ZI18" s="97"/>
      <c r="ZJ18" s="97"/>
      <c r="ZK18" s="97"/>
      <c r="ZL18" s="97"/>
      <c r="ZM18" s="97"/>
      <c r="ZN18" s="97"/>
      <c r="ZO18" s="97"/>
      <c r="ZP18" s="97"/>
      <c r="ZQ18" s="97"/>
      <c r="ZR18" s="97"/>
      <c r="ZS18" s="97"/>
      <c r="ZT18" s="97"/>
      <c r="ZU18" s="97"/>
      <c r="ZV18" s="97"/>
      <c r="ZW18" s="97"/>
      <c r="ZX18" s="97"/>
      <c r="ZY18" s="97"/>
      <c r="ZZ18" s="97"/>
      <c r="AAA18" s="97"/>
      <c r="AAB18" s="97"/>
      <c r="AAC18" s="97"/>
      <c r="AAD18" s="97"/>
      <c r="AAE18" s="97"/>
      <c r="AAF18" s="97"/>
      <c r="AAG18" s="97"/>
      <c r="AAH18" s="97"/>
      <c r="AAI18" s="97"/>
      <c r="AAJ18" s="97"/>
      <c r="AAK18" s="97"/>
      <c r="AAL18" s="97"/>
      <c r="AAM18" s="97"/>
      <c r="AAN18" s="97"/>
      <c r="AAO18" s="97"/>
      <c r="AAP18" s="97"/>
      <c r="AAQ18" s="97"/>
      <c r="AAR18" s="97"/>
      <c r="AAS18" s="97"/>
      <c r="AAT18" s="97"/>
      <c r="AAU18" s="97"/>
      <c r="AAV18" s="97"/>
      <c r="AAW18" s="97"/>
      <c r="AAX18" s="97"/>
      <c r="AAY18" s="97"/>
      <c r="AAZ18" s="97"/>
      <c r="ABA18" s="97"/>
      <c r="ABB18" s="97"/>
      <c r="ABC18" s="97"/>
      <c r="ABD18" s="97"/>
      <c r="ABE18" s="97"/>
      <c r="ABF18" s="97"/>
      <c r="ABG18" s="97"/>
      <c r="ABH18" s="97"/>
      <c r="ABI18" s="97"/>
      <c r="ABJ18" s="97"/>
      <c r="ABK18" s="97"/>
      <c r="ABL18" s="97"/>
      <c r="ABM18" s="97"/>
      <c r="ABN18" s="97"/>
      <c r="ABO18" s="97"/>
      <c r="ABP18" s="97"/>
      <c r="ABQ18" s="97"/>
      <c r="ABR18" s="97"/>
      <c r="ABS18" s="97"/>
      <c r="ABT18" s="97"/>
      <c r="ABU18" s="97"/>
      <c r="ABV18" s="97"/>
      <c r="ABW18" s="97"/>
      <c r="ABX18" s="97"/>
      <c r="ABY18" s="97"/>
      <c r="ABZ18" s="97"/>
      <c r="ACA18" s="97"/>
      <c r="ACB18" s="97"/>
      <c r="ACC18" s="97"/>
      <c r="ACD18" s="97"/>
      <c r="ACE18" s="97"/>
      <c r="ACF18" s="97"/>
      <c r="ACG18" s="97"/>
      <c r="ACH18" s="97"/>
      <c r="ACI18" s="97"/>
      <c r="ACJ18" s="97"/>
      <c r="ACK18" s="97"/>
      <c r="ACL18" s="97"/>
      <c r="ACM18" s="97"/>
      <c r="ACN18" s="97"/>
      <c r="ACO18" s="97"/>
      <c r="ACP18" s="97"/>
      <c r="ACQ18" s="97"/>
      <c r="ACR18" s="97"/>
      <c r="ACS18" s="97"/>
      <c r="ACT18" s="97"/>
      <c r="ACU18" s="97"/>
      <c r="ACV18" s="97"/>
      <c r="ACW18" s="97"/>
      <c r="ACX18" s="97"/>
      <c r="ACY18" s="97"/>
      <c r="ACZ18" s="97"/>
      <c r="ADA18" s="97"/>
      <c r="ADB18" s="97"/>
      <c r="ADC18" s="97"/>
      <c r="ADD18" s="97"/>
      <c r="ADE18" s="97"/>
      <c r="ADF18" s="97"/>
      <c r="ADG18" s="97"/>
      <c r="ADH18" s="97"/>
      <c r="ADI18" s="97"/>
      <c r="ADJ18" s="97"/>
      <c r="ADK18" s="97"/>
      <c r="ADL18" s="97"/>
      <c r="ADM18" s="97"/>
      <c r="ADN18" s="97"/>
      <c r="ADO18" s="97"/>
      <c r="ADP18" s="97"/>
      <c r="ADQ18" s="97"/>
      <c r="ADR18" s="97"/>
      <c r="ADS18" s="97"/>
      <c r="ADT18" s="97"/>
      <c r="ADU18" s="97"/>
      <c r="ADV18" s="97"/>
      <c r="ADW18" s="97"/>
      <c r="ADX18" s="97"/>
      <c r="ADY18" s="97"/>
      <c r="ADZ18" s="97"/>
      <c r="AEA18" s="97"/>
      <c r="AEB18" s="97"/>
      <c r="AEC18" s="97"/>
      <c r="AED18" s="97"/>
      <c r="AEE18" s="97"/>
      <c r="AEF18" s="97"/>
      <c r="AEG18" s="97"/>
      <c r="AEH18" s="97"/>
      <c r="AEI18" s="97"/>
      <c r="AEJ18" s="97"/>
      <c r="AEK18" s="97"/>
      <c r="AEL18" s="97"/>
      <c r="AEM18" s="97"/>
      <c r="AEN18" s="97"/>
      <c r="AEO18" s="97"/>
      <c r="AEP18" s="97"/>
      <c r="AEQ18" s="97"/>
      <c r="AER18" s="97"/>
      <c r="AES18" s="97"/>
      <c r="AET18" s="97"/>
      <c r="AEU18" s="97"/>
      <c r="AEV18" s="97"/>
      <c r="AEW18" s="97"/>
      <c r="AEX18" s="97"/>
      <c r="AEY18" s="97"/>
      <c r="AEZ18" s="97"/>
      <c r="AFA18" s="97"/>
      <c r="AFB18" s="97"/>
      <c r="AFC18" s="97"/>
      <c r="AFD18" s="97"/>
      <c r="AFE18" s="97"/>
      <c r="AFF18" s="97"/>
      <c r="AFG18" s="97"/>
      <c r="AFH18" s="97"/>
      <c r="AFI18" s="97"/>
      <c r="AFJ18" s="97"/>
      <c r="AFK18" s="97"/>
      <c r="AFL18" s="97"/>
      <c r="AFM18" s="97"/>
      <c r="AFN18" s="97"/>
      <c r="AFO18" s="97"/>
      <c r="AFP18" s="97"/>
      <c r="AFQ18" s="97"/>
      <c r="AFR18" s="97"/>
      <c r="AFS18" s="97"/>
      <c r="AFT18" s="97"/>
      <c r="AFU18" s="97"/>
      <c r="AFV18" s="97"/>
      <c r="AFW18" s="97"/>
      <c r="AFX18" s="97"/>
      <c r="AFY18" s="97"/>
      <c r="AFZ18" s="97"/>
      <c r="AGA18" s="97"/>
      <c r="AGB18" s="97"/>
      <c r="AGC18" s="97"/>
      <c r="AGD18" s="97"/>
      <c r="AGE18" s="97"/>
      <c r="AGF18" s="97"/>
      <c r="AGG18" s="97"/>
      <c r="AGH18" s="97"/>
      <c r="AGI18" s="97"/>
      <c r="AGJ18" s="97"/>
      <c r="AGK18" s="97"/>
      <c r="AGL18" s="97"/>
      <c r="AGM18" s="97"/>
      <c r="AGN18" s="97"/>
      <c r="AGO18" s="97"/>
      <c r="AGP18" s="97"/>
      <c r="AGQ18" s="97"/>
      <c r="AGR18" s="97"/>
      <c r="AGS18" s="97"/>
      <c r="AGT18" s="97"/>
      <c r="AGU18" s="97"/>
      <c r="AGV18" s="97"/>
      <c r="AGW18" s="97"/>
      <c r="AGX18" s="97"/>
      <c r="AGY18" s="97"/>
      <c r="AGZ18" s="97"/>
      <c r="AHA18" s="97"/>
      <c r="AHB18" s="97"/>
      <c r="AHC18" s="97"/>
      <c r="AHD18" s="97"/>
      <c r="AHE18" s="97"/>
      <c r="AHF18" s="97"/>
      <c r="AHG18" s="97"/>
      <c r="AHH18" s="97"/>
      <c r="AHI18" s="97"/>
      <c r="AHJ18" s="97"/>
      <c r="AHK18" s="97"/>
      <c r="AHL18" s="97"/>
      <c r="AHM18" s="97"/>
      <c r="AHN18" s="97"/>
      <c r="AHO18" s="97"/>
      <c r="AHP18" s="97"/>
      <c r="AHQ18" s="97"/>
      <c r="AHR18" s="97"/>
      <c r="AHS18" s="97"/>
      <c r="AHT18" s="97"/>
      <c r="AHU18" s="97"/>
      <c r="AHV18" s="97"/>
      <c r="AHW18" s="97"/>
      <c r="AHX18" s="97"/>
      <c r="AHY18" s="97"/>
      <c r="AHZ18" s="97"/>
      <c r="AIA18" s="97"/>
      <c r="AIB18" s="97"/>
      <c r="AIC18" s="97"/>
      <c r="AID18" s="97"/>
      <c r="AIE18" s="97"/>
      <c r="AIF18" s="97"/>
      <c r="AIG18" s="97"/>
      <c r="AIH18" s="97"/>
      <c r="AII18" s="97"/>
      <c r="AIJ18" s="97"/>
      <c r="AIK18" s="97"/>
      <c r="AIL18" s="97"/>
      <c r="AIM18" s="97"/>
      <c r="AIN18" s="97"/>
      <c r="AIO18" s="97"/>
      <c r="AIP18" s="97"/>
      <c r="AIQ18" s="97"/>
      <c r="AIR18" s="97"/>
      <c r="AIS18" s="97"/>
      <c r="AIT18" s="97"/>
      <c r="AIU18" s="97"/>
      <c r="AIV18" s="97"/>
      <c r="AIW18" s="97"/>
      <c r="AIX18" s="97"/>
      <c r="AIY18" s="97"/>
      <c r="AIZ18" s="97"/>
      <c r="AJA18" s="97"/>
      <c r="AJB18" s="97"/>
      <c r="AJC18" s="97"/>
      <c r="AJD18" s="97"/>
      <c r="AJE18" s="97"/>
      <c r="AJF18" s="97"/>
      <c r="AJG18" s="97"/>
      <c r="AJH18" s="97"/>
      <c r="AJI18" s="97"/>
      <c r="AJJ18" s="97"/>
      <c r="AJK18" s="97"/>
      <c r="AJL18" s="97"/>
      <c r="AJM18" s="97"/>
      <c r="AJN18" s="97"/>
      <c r="AJO18" s="97"/>
      <c r="AJP18" s="97"/>
      <c r="AJQ18" s="97"/>
      <c r="AJR18" s="97"/>
      <c r="AJS18" s="97"/>
      <c r="AJT18" s="97"/>
      <c r="AJU18" s="97"/>
      <c r="AJV18" s="97"/>
      <c r="AJW18" s="97"/>
      <c r="AJX18" s="97"/>
      <c r="AJY18" s="97"/>
      <c r="AJZ18" s="97"/>
      <c r="AKA18" s="97"/>
      <c r="AKB18" s="97"/>
      <c r="AKC18" s="97"/>
      <c r="AKD18" s="97"/>
      <c r="AKE18" s="97"/>
      <c r="AKF18" s="97"/>
      <c r="AKG18" s="97"/>
      <c r="AKH18" s="97"/>
      <c r="AKI18" s="97"/>
      <c r="AKJ18" s="97"/>
      <c r="AKK18" s="97"/>
      <c r="AKL18" s="97"/>
      <c r="AKM18" s="97"/>
      <c r="AKN18" s="97"/>
      <c r="AKO18" s="97"/>
      <c r="AKP18" s="97"/>
      <c r="AKQ18" s="97"/>
      <c r="AKR18" s="97"/>
      <c r="AKS18" s="97"/>
      <c r="AKT18" s="97"/>
      <c r="AKU18" s="97"/>
      <c r="AKV18" s="97"/>
      <c r="AKW18" s="97"/>
      <c r="AKX18" s="97"/>
      <c r="AKY18" s="97"/>
      <c r="AKZ18" s="97"/>
      <c r="ALA18" s="97"/>
      <c r="ALB18" s="97"/>
      <c r="ALC18" s="97"/>
      <c r="ALD18" s="97"/>
      <c r="ALE18" s="97"/>
      <c r="ALF18" s="97"/>
      <c r="ALG18" s="97"/>
      <c r="ALH18" s="97"/>
      <c r="ALI18" s="97"/>
      <c r="ALJ18" s="97"/>
      <c r="ALK18" s="97"/>
      <c r="ALL18" s="97"/>
      <c r="ALM18" s="97"/>
      <c r="ALN18" s="97"/>
      <c r="ALO18" s="97"/>
      <c r="ALP18" s="97"/>
      <c r="ALQ18" s="97"/>
      <c r="ALR18" s="97"/>
      <c r="ALS18" s="97"/>
      <c r="ALT18" s="97"/>
      <c r="ALU18" s="97"/>
      <c r="ALV18" s="97"/>
      <c r="ALW18" s="97"/>
      <c r="ALX18" s="97"/>
      <c r="ALY18" s="97"/>
      <c r="ALZ18" s="97"/>
      <c r="AMA18" s="97"/>
      <c r="AMB18" s="97"/>
      <c r="AMC18" s="97"/>
      <c r="AMD18" s="97"/>
      <c r="AME18" s="97"/>
      <c r="AMF18" s="97"/>
      <c r="AMG18" s="97"/>
      <c r="AMH18" s="97"/>
      <c r="AMI18" s="97"/>
      <c r="AMJ18" s="97"/>
      <c r="AMK18" s="97"/>
    </row>
    <row r="19" spans="1:1025" ht="28.5" customHeight="1" x14ac:dyDescent="0.2">
      <c r="A19" s="150" t="s">
        <v>179</v>
      </c>
      <c r="B19" s="167">
        <v>0</v>
      </c>
      <c r="C19" s="167">
        <v>113</v>
      </c>
      <c r="D19" s="167">
        <v>0</v>
      </c>
      <c r="E19" s="167">
        <v>0</v>
      </c>
      <c r="F19" s="167">
        <v>0</v>
      </c>
      <c r="G19" s="167">
        <v>0</v>
      </c>
      <c r="H19" s="167">
        <v>0</v>
      </c>
      <c r="I19" s="167">
        <v>0</v>
      </c>
      <c r="J19" s="167">
        <v>65</v>
      </c>
      <c r="K19" s="252">
        <v>65</v>
      </c>
      <c r="L19" s="167">
        <v>52</v>
      </c>
      <c r="M19" s="252">
        <v>44.5</v>
      </c>
      <c r="N19" s="167">
        <v>8</v>
      </c>
      <c r="O19" s="167">
        <v>50</v>
      </c>
      <c r="P19" s="44">
        <v>50</v>
      </c>
      <c r="Q19" s="44">
        <v>2</v>
      </c>
      <c r="R19" s="44">
        <v>2</v>
      </c>
      <c r="S19" s="44"/>
      <c r="T19" s="44">
        <v>17</v>
      </c>
      <c r="U19" s="44">
        <v>1</v>
      </c>
      <c r="V19" s="44">
        <v>10</v>
      </c>
      <c r="W19" s="44">
        <v>6</v>
      </c>
    </row>
    <row r="20" spans="1:1025" ht="31.5" customHeight="1" x14ac:dyDescent="0.2">
      <c r="A20" s="149" t="s">
        <v>208</v>
      </c>
      <c r="B20" s="138">
        <f>SUM(B21+B22)</f>
        <v>421</v>
      </c>
      <c r="C20" s="138">
        <f t="shared" ref="C20:W20" si="5">SUM(C21+C22)</f>
        <v>369</v>
      </c>
      <c r="D20" s="138">
        <f t="shared" si="5"/>
        <v>462</v>
      </c>
      <c r="E20" s="138">
        <f t="shared" si="5"/>
        <v>341</v>
      </c>
      <c r="F20" s="138">
        <f t="shared" si="5"/>
        <v>0</v>
      </c>
      <c r="G20" s="138">
        <f t="shared" si="5"/>
        <v>0</v>
      </c>
      <c r="H20" s="138">
        <f t="shared" si="5"/>
        <v>0</v>
      </c>
      <c r="I20" s="138">
        <f t="shared" si="5"/>
        <v>0</v>
      </c>
      <c r="J20" s="138">
        <f t="shared" si="5"/>
        <v>39</v>
      </c>
      <c r="K20" s="257">
        <f t="shared" si="5"/>
        <v>35</v>
      </c>
      <c r="L20" s="138">
        <f t="shared" si="5"/>
        <v>34</v>
      </c>
      <c r="M20" s="257">
        <f t="shared" si="5"/>
        <v>35</v>
      </c>
      <c r="N20" s="138">
        <f t="shared" si="5"/>
        <v>0</v>
      </c>
      <c r="O20" s="138">
        <f t="shared" si="5"/>
        <v>39</v>
      </c>
      <c r="P20" s="138">
        <f t="shared" si="5"/>
        <v>35</v>
      </c>
      <c r="Q20" s="138">
        <f t="shared" si="5"/>
        <v>0</v>
      </c>
      <c r="R20" s="138">
        <f t="shared" si="5"/>
        <v>0</v>
      </c>
      <c r="S20" s="138">
        <f t="shared" si="5"/>
        <v>0</v>
      </c>
      <c r="T20" s="138">
        <f t="shared" si="5"/>
        <v>18</v>
      </c>
      <c r="U20" s="138">
        <f t="shared" si="5"/>
        <v>1</v>
      </c>
      <c r="V20" s="138">
        <f t="shared" si="5"/>
        <v>9</v>
      </c>
      <c r="W20" s="138">
        <f t="shared" si="5"/>
        <v>8</v>
      </c>
    </row>
    <row r="21" spans="1:1025" ht="32.25" customHeight="1" x14ac:dyDescent="0.2">
      <c r="A21" s="23" t="s">
        <v>181</v>
      </c>
      <c r="B21" s="139">
        <v>393</v>
      </c>
      <c r="C21" s="139">
        <v>344</v>
      </c>
      <c r="D21" s="139">
        <v>450</v>
      </c>
      <c r="E21" s="139">
        <v>329</v>
      </c>
      <c r="F21" s="139">
        <v>0</v>
      </c>
      <c r="G21" s="139">
        <v>0</v>
      </c>
      <c r="H21" s="139">
        <v>0</v>
      </c>
      <c r="I21" s="139">
        <v>0</v>
      </c>
      <c r="J21" s="139">
        <v>26</v>
      </c>
      <c r="K21" s="258">
        <v>26</v>
      </c>
      <c r="L21" s="139">
        <v>25</v>
      </c>
      <c r="M21" s="258">
        <v>26</v>
      </c>
      <c r="N21" s="139">
        <v>0</v>
      </c>
      <c r="O21" s="139">
        <v>26</v>
      </c>
      <c r="P21" s="44">
        <v>26</v>
      </c>
      <c r="Q21" s="44">
        <v>0</v>
      </c>
      <c r="R21" s="44">
        <v>0</v>
      </c>
      <c r="S21" s="44"/>
      <c r="T21" s="44">
        <v>18</v>
      </c>
      <c r="U21" s="44">
        <v>1</v>
      </c>
      <c r="V21" s="44">
        <v>9</v>
      </c>
      <c r="W21" s="44">
        <v>8</v>
      </c>
    </row>
    <row r="22" spans="1:1025" ht="18" customHeight="1" x14ac:dyDescent="0.2">
      <c r="A22" s="23" t="s">
        <v>182</v>
      </c>
      <c r="B22" s="199">
        <v>28</v>
      </c>
      <c r="C22" s="199">
        <v>25</v>
      </c>
      <c r="D22" s="199">
        <v>12</v>
      </c>
      <c r="E22" s="199">
        <v>12</v>
      </c>
      <c r="F22" s="199">
        <v>0</v>
      </c>
      <c r="G22" s="199">
        <v>0</v>
      </c>
      <c r="H22" s="199">
        <v>0</v>
      </c>
      <c r="I22" s="199">
        <v>0</v>
      </c>
      <c r="J22" s="199">
        <v>13</v>
      </c>
      <c r="K22" s="252">
        <v>9</v>
      </c>
      <c r="L22" s="199">
        <v>9</v>
      </c>
      <c r="M22" s="252">
        <v>9</v>
      </c>
      <c r="N22" s="199">
        <v>0</v>
      </c>
      <c r="O22" s="199">
        <v>13</v>
      </c>
      <c r="P22" s="44">
        <v>9</v>
      </c>
      <c r="Q22" s="44">
        <v>0</v>
      </c>
      <c r="R22" s="44">
        <v>0</v>
      </c>
      <c r="S22" s="44"/>
      <c r="T22" s="44">
        <v>0</v>
      </c>
      <c r="U22" s="44">
        <v>0</v>
      </c>
      <c r="V22" s="44">
        <v>0</v>
      </c>
      <c r="W22" s="44">
        <v>0</v>
      </c>
    </row>
    <row r="23" spans="1:1025" ht="18.75" customHeight="1" x14ac:dyDescent="0.2">
      <c r="A23" s="150" t="s">
        <v>183</v>
      </c>
      <c r="B23" s="199">
        <v>0</v>
      </c>
      <c r="C23" s="199">
        <v>0</v>
      </c>
      <c r="D23" s="199">
        <v>0</v>
      </c>
      <c r="E23" s="199">
        <v>0</v>
      </c>
      <c r="F23" s="199">
        <v>0</v>
      </c>
      <c r="G23" s="199">
        <v>0</v>
      </c>
      <c r="H23" s="199">
        <v>0</v>
      </c>
      <c r="I23" s="199">
        <v>0</v>
      </c>
      <c r="J23" s="199">
        <v>2</v>
      </c>
      <c r="K23" s="252">
        <v>2</v>
      </c>
      <c r="L23" s="199">
        <v>2</v>
      </c>
      <c r="M23" s="252">
        <v>2</v>
      </c>
      <c r="N23" s="199">
        <v>0</v>
      </c>
      <c r="O23" s="199">
        <v>2</v>
      </c>
      <c r="P23" s="44">
        <v>1</v>
      </c>
      <c r="Q23" s="44">
        <v>0</v>
      </c>
      <c r="R23" s="44">
        <v>0</v>
      </c>
      <c r="S23" s="44"/>
      <c r="T23" s="44">
        <v>0</v>
      </c>
      <c r="U23" s="44">
        <v>0</v>
      </c>
      <c r="V23" s="44">
        <v>0</v>
      </c>
      <c r="W23" s="44">
        <v>0</v>
      </c>
    </row>
    <row r="24" spans="1:1025" ht="27" customHeight="1" x14ac:dyDescent="0.2">
      <c r="A24" s="150" t="s">
        <v>184</v>
      </c>
      <c r="B24" s="167">
        <v>2</v>
      </c>
      <c r="C24" s="167">
        <v>69</v>
      </c>
      <c r="D24" s="167">
        <v>6</v>
      </c>
      <c r="E24" s="167">
        <v>17</v>
      </c>
      <c r="F24" s="167">
        <v>0</v>
      </c>
      <c r="G24" s="167">
        <v>0</v>
      </c>
      <c r="H24" s="167">
        <v>0</v>
      </c>
      <c r="I24" s="167">
        <v>0</v>
      </c>
      <c r="J24" s="266">
        <v>38</v>
      </c>
      <c r="K24" s="267">
        <v>38</v>
      </c>
      <c r="L24" s="175">
        <v>4</v>
      </c>
      <c r="M24" s="256">
        <v>4</v>
      </c>
      <c r="N24" s="175">
        <v>1</v>
      </c>
      <c r="O24" s="175">
        <v>2</v>
      </c>
      <c r="P24" s="175">
        <v>2</v>
      </c>
      <c r="Q24" s="175">
        <v>2</v>
      </c>
      <c r="R24" s="175">
        <v>2</v>
      </c>
      <c r="S24" s="175"/>
      <c r="T24" s="175">
        <v>1</v>
      </c>
      <c r="U24" s="175">
        <v>1</v>
      </c>
      <c r="V24" s="175">
        <v>0</v>
      </c>
      <c r="W24" s="175">
        <v>0</v>
      </c>
    </row>
    <row r="25" spans="1:1025" ht="14.25" x14ac:dyDescent="0.2">
      <c r="A25" s="151" t="s">
        <v>185</v>
      </c>
      <c r="B25" s="138"/>
      <c r="C25" s="26"/>
      <c r="D25" s="138"/>
      <c r="E25" s="138"/>
      <c r="F25" s="138"/>
      <c r="G25" s="138"/>
      <c r="H25" s="138"/>
      <c r="I25" s="138"/>
      <c r="J25" s="138"/>
      <c r="K25" s="257"/>
      <c r="L25" s="138"/>
      <c r="M25" s="262"/>
      <c r="N25" s="138"/>
      <c r="O25" s="138"/>
      <c r="P25" s="26"/>
      <c r="Q25" s="26"/>
      <c r="R25" s="26"/>
      <c r="S25" s="2"/>
      <c r="T25" s="115"/>
      <c r="U25" s="115"/>
      <c r="V25" s="115"/>
      <c r="W25" s="115"/>
    </row>
    <row r="26" spans="1:1025" ht="14.25" x14ac:dyDescent="0.2">
      <c r="A26" s="11" t="s">
        <v>198</v>
      </c>
      <c r="B26" s="138">
        <f>SUM(B29)</f>
        <v>86</v>
      </c>
      <c r="C26" s="138">
        <f t="shared" ref="C26:W26" si="6">SUM(C29)</f>
        <v>317</v>
      </c>
      <c r="D26" s="138">
        <f t="shared" si="6"/>
        <v>64</v>
      </c>
      <c r="E26" s="138">
        <f t="shared" si="6"/>
        <v>215</v>
      </c>
      <c r="F26" s="138">
        <f t="shared" si="6"/>
        <v>0</v>
      </c>
      <c r="G26" s="138">
        <f t="shared" si="6"/>
        <v>0</v>
      </c>
      <c r="H26" s="138">
        <f t="shared" si="6"/>
        <v>0</v>
      </c>
      <c r="I26" s="138">
        <f t="shared" si="6"/>
        <v>0</v>
      </c>
      <c r="J26" s="138">
        <f t="shared" si="6"/>
        <v>11</v>
      </c>
      <c r="K26" s="257">
        <f t="shared" si="6"/>
        <v>9</v>
      </c>
      <c r="L26" s="138">
        <f t="shared" si="6"/>
        <v>11</v>
      </c>
      <c r="M26" s="257">
        <f t="shared" si="6"/>
        <v>9</v>
      </c>
      <c r="N26" s="138">
        <f t="shared" si="6"/>
        <v>0</v>
      </c>
      <c r="O26" s="138">
        <f t="shared" si="6"/>
        <v>9</v>
      </c>
      <c r="P26" s="138">
        <f t="shared" si="6"/>
        <v>7</v>
      </c>
      <c r="Q26" s="138">
        <f t="shared" si="6"/>
        <v>2</v>
      </c>
      <c r="R26" s="138">
        <f t="shared" si="6"/>
        <v>1</v>
      </c>
      <c r="S26" s="138">
        <f t="shared" si="6"/>
        <v>0</v>
      </c>
      <c r="T26" s="138">
        <f t="shared" si="6"/>
        <v>4</v>
      </c>
      <c r="U26" s="138">
        <f t="shared" si="6"/>
        <v>2</v>
      </c>
      <c r="V26" s="138">
        <f t="shared" si="6"/>
        <v>2</v>
      </c>
      <c r="W26" s="138">
        <f t="shared" si="6"/>
        <v>0</v>
      </c>
    </row>
    <row r="27" spans="1:1025" ht="28.5" customHeight="1" x14ac:dyDescent="0.2">
      <c r="A27" s="16" t="s">
        <v>186</v>
      </c>
      <c r="B27" s="134">
        <v>168</v>
      </c>
      <c r="C27" s="134">
        <v>168</v>
      </c>
      <c r="D27" s="134">
        <v>0</v>
      </c>
      <c r="E27" s="134">
        <v>0</v>
      </c>
      <c r="F27" s="134">
        <v>0</v>
      </c>
      <c r="G27" s="134">
        <v>0</v>
      </c>
      <c r="H27" s="134">
        <v>55</v>
      </c>
      <c r="I27" s="134">
        <v>55</v>
      </c>
      <c r="J27" s="134">
        <v>62</v>
      </c>
      <c r="K27" s="252">
        <v>54</v>
      </c>
      <c r="L27" s="134">
        <v>57</v>
      </c>
      <c r="M27" s="252">
        <v>54</v>
      </c>
      <c r="N27" s="134">
        <v>4</v>
      </c>
      <c r="O27" s="134">
        <v>52</v>
      </c>
      <c r="P27" s="6">
        <v>30</v>
      </c>
      <c r="Q27" s="6">
        <v>5</v>
      </c>
      <c r="R27" s="6">
        <v>1</v>
      </c>
      <c r="S27" s="7"/>
      <c r="T27" s="6">
        <v>44</v>
      </c>
      <c r="U27" s="6">
        <v>12</v>
      </c>
      <c r="V27" s="6">
        <v>25</v>
      </c>
      <c r="W27" s="220">
        <v>7</v>
      </c>
    </row>
    <row r="28" spans="1:1025" ht="38.25" x14ac:dyDescent="0.2">
      <c r="A28" s="16" t="s">
        <v>187</v>
      </c>
      <c r="B28" s="134">
        <v>0</v>
      </c>
      <c r="C28" s="134">
        <v>0</v>
      </c>
      <c r="D28" s="134">
        <v>0</v>
      </c>
      <c r="E28" s="134">
        <v>0</v>
      </c>
      <c r="F28" s="134">
        <v>0</v>
      </c>
      <c r="G28" s="134">
        <v>0</v>
      </c>
      <c r="H28" s="134">
        <v>0</v>
      </c>
      <c r="I28" s="134">
        <v>0</v>
      </c>
      <c r="J28" s="134">
        <v>10</v>
      </c>
      <c r="K28" s="252">
        <v>10</v>
      </c>
      <c r="L28" s="134">
        <v>10</v>
      </c>
      <c r="M28" s="252">
        <v>10</v>
      </c>
      <c r="N28" s="134">
        <v>0</v>
      </c>
      <c r="O28" s="134">
        <v>4</v>
      </c>
      <c r="P28" s="6">
        <v>3</v>
      </c>
      <c r="Q28" s="6">
        <v>6</v>
      </c>
      <c r="R28" s="6">
        <v>6</v>
      </c>
      <c r="S28" s="7"/>
      <c r="T28" s="6">
        <v>2</v>
      </c>
      <c r="U28" s="6">
        <v>0</v>
      </c>
      <c r="V28" s="6">
        <v>2</v>
      </c>
      <c r="W28" s="220">
        <v>0</v>
      </c>
    </row>
    <row r="29" spans="1:1025" ht="25.5" x14ac:dyDescent="0.2">
      <c r="A29" s="16" t="s">
        <v>188</v>
      </c>
      <c r="B29" s="134">
        <v>86</v>
      </c>
      <c r="C29" s="134">
        <v>317</v>
      </c>
      <c r="D29" s="134">
        <v>64</v>
      </c>
      <c r="E29" s="134">
        <v>215</v>
      </c>
      <c r="F29" s="134">
        <v>0</v>
      </c>
      <c r="G29" s="134">
        <v>0</v>
      </c>
      <c r="H29" s="134">
        <v>0</v>
      </c>
      <c r="I29" s="134">
        <v>0</v>
      </c>
      <c r="J29" s="134">
        <v>11</v>
      </c>
      <c r="K29" s="252">
        <v>9</v>
      </c>
      <c r="L29" s="134">
        <v>11</v>
      </c>
      <c r="M29" s="252">
        <v>9</v>
      </c>
      <c r="N29" s="134">
        <v>0</v>
      </c>
      <c r="O29" s="134">
        <v>9</v>
      </c>
      <c r="P29" s="6">
        <v>7</v>
      </c>
      <c r="Q29" s="6">
        <v>2</v>
      </c>
      <c r="R29" s="6">
        <v>1</v>
      </c>
      <c r="S29" s="7">
        <v>0</v>
      </c>
      <c r="T29" s="6">
        <v>4</v>
      </c>
      <c r="U29" s="6">
        <v>2</v>
      </c>
      <c r="V29" s="6">
        <v>2</v>
      </c>
      <c r="W29" s="220">
        <v>0</v>
      </c>
    </row>
    <row r="30" spans="1:1025" s="165" customFormat="1" ht="14.25" x14ac:dyDescent="0.2">
      <c r="A30" s="200" t="s">
        <v>203</v>
      </c>
      <c r="B30" s="137">
        <f>SUM(B27+B28+B29)</f>
        <v>254</v>
      </c>
      <c r="C30" s="137">
        <f t="shared" ref="C30:W30" si="7">SUM(C27+C28+C29)</f>
        <v>485</v>
      </c>
      <c r="D30" s="137">
        <f t="shared" si="7"/>
        <v>64</v>
      </c>
      <c r="E30" s="137">
        <f t="shared" si="7"/>
        <v>215</v>
      </c>
      <c r="F30" s="137">
        <f t="shared" si="7"/>
        <v>0</v>
      </c>
      <c r="G30" s="137">
        <f t="shared" si="7"/>
        <v>0</v>
      </c>
      <c r="H30" s="137">
        <f t="shared" si="7"/>
        <v>55</v>
      </c>
      <c r="I30" s="137">
        <f t="shared" si="7"/>
        <v>55</v>
      </c>
      <c r="J30" s="137">
        <f t="shared" si="7"/>
        <v>83</v>
      </c>
      <c r="K30" s="251">
        <f t="shared" si="7"/>
        <v>73</v>
      </c>
      <c r="L30" s="137">
        <f t="shared" si="7"/>
        <v>78</v>
      </c>
      <c r="M30" s="251">
        <f t="shared" si="7"/>
        <v>73</v>
      </c>
      <c r="N30" s="137">
        <f t="shared" si="7"/>
        <v>4</v>
      </c>
      <c r="O30" s="137">
        <f t="shared" si="7"/>
        <v>65</v>
      </c>
      <c r="P30" s="137">
        <f t="shared" si="7"/>
        <v>40</v>
      </c>
      <c r="Q30" s="137">
        <f t="shared" si="7"/>
        <v>13</v>
      </c>
      <c r="R30" s="137">
        <f t="shared" si="7"/>
        <v>8</v>
      </c>
      <c r="S30" s="137">
        <f t="shared" si="7"/>
        <v>0</v>
      </c>
      <c r="T30" s="137">
        <f t="shared" si="7"/>
        <v>50</v>
      </c>
      <c r="U30" s="137">
        <f t="shared" si="7"/>
        <v>14</v>
      </c>
      <c r="V30" s="137">
        <f t="shared" si="7"/>
        <v>29</v>
      </c>
      <c r="W30" s="137">
        <f t="shared" si="7"/>
        <v>7</v>
      </c>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c r="IK30" s="97"/>
      <c r="IL30" s="97"/>
      <c r="IM30" s="97"/>
      <c r="IN30" s="97"/>
      <c r="IO30" s="97"/>
      <c r="IP30" s="97"/>
      <c r="IQ30" s="97"/>
      <c r="IR30" s="97"/>
      <c r="IS30" s="97"/>
      <c r="IT30" s="97"/>
      <c r="IU30" s="97"/>
      <c r="IV30" s="97"/>
      <c r="IW30" s="97"/>
      <c r="IX30" s="97"/>
      <c r="IY30" s="97"/>
      <c r="IZ30" s="97"/>
      <c r="JA30" s="97"/>
      <c r="JB30" s="97"/>
      <c r="JC30" s="97"/>
      <c r="JD30" s="97"/>
      <c r="JE30" s="97"/>
      <c r="JF30" s="97"/>
      <c r="JG30" s="97"/>
      <c r="JH30" s="97"/>
      <c r="JI30" s="97"/>
      <c r="JJ30" s="97"/>
      <c r="JK30" s="97"/>
      <c r="JL30" s="97"/>
      <c r="JM30" s="97"/>
      <c r="JN30" s="97"/>
      <c r="JO30" s="97"/>
      <c r="JP30" s="97"/>
      <c r="JQ30" s="97"/>
      <c r="JR30" s="97"/>
      <c r="JS30" s="97"/>
      <c r="JT30" s="97"/>
      <c r="JU30" s="97"/>
      <c r="JV30" s="97"/>
      <c r="JW30" s="97"/>
      <c r="JX30" s="97"/>
      <c r="JY30" s="97"/>
      <c r="JZ30" s="97"/>
      <c r="KA30" s="97"/>
      <c r="KB30" s="97"/>
      <c r="KC30" s="97"/>
      <c r="KD30" s="97"/>
      <c r="KE30" s="97"/>
      <c r="KF30" s="97"/>
      <c r="KG30" s="97"/>
      <c r="KH30" s="97"/>
      <c r="KI30" s="97"/>
      <c r="KJ30" s="97"/>
      <c r="KK30" s="97"/>
      <c r="KL30" s="97"/>
      <c r="KM30" s="97"/>
      <c r="KN30" s="97"/>
      <c r="KO30" s="97"/>
      <c r="KP30" s="97"/>
      <c r="KQ30" s="97"/>
      <c r="KR30" s="97"/>
      <c r="KS30" s="97"/>
      <c r="KT30" s="97"/>
      <c r="KU30" s="97"/>
      <c r="KV30" s="97"/>
      <c r="KW30" s="97"/>
      <c r="KX30" s="97"/>
      <c r="KY30" s="97"/>
      <c r="KZ30" s="97"/>
      <c r="LA30" s="97"/>
      <c r="LB30" s="97"/>
      <c r="LC30" s="97"/>
      <c r="LD30" s="97"/>
      <c r="LE30" s="97"/>
      <c r="LF30" s="97"/>
      <c r="LG30" s="97"/>
      <c r="LH30" s="97"/>
      <c r="LI30" s="97"/>
      <c r="LJ30" s="97"/>
      <c r="LK30" s="97"/>
      <c r="LL30" s="97"/>
      <c r="LM30" s="97"/>
      <c r="LN30" s="97"/>
      <c r="LO30" s="97"/>
      <c r="LP30" s="97"/>
      <c r="LQ30" s="97"/>
      <c r="LR30" s="97"/>
      <c r="LS30" s="97"/>
      <c r="LT30" s="97"/>
      <c r="LU30" s="97"/>
      <c r="LV30" s="97"/>
      <c r="LW30" s="97"/>
      <c r="LX30" s="97"/>
      <c r="LY30" s="97"/>
      <c r="LZ30" s="97"/>
      <c r="MA30" s="97"/>
      <c r="MB30" s="97"/>
      <c r="MC30" s="97"/>
      <c r="MD30" s="97"/>
      <c r="ME30" s="97"/>
      <c r="MF30" s="97"/>
      <c r="MG30" s="97"/>
      <c r="MH30" s="97"/>
      <c r="MI30" s="97"/>
      <c r="MJ30" s="97"/>
      <c r="MK30" s="97"/>
      <c r="ML30" s="97"/>
      <c r="MM30" s="97"/>
      <c r="MN30" s="97"/>
      <c r="MO30" s="97"/>
      <c r="MP30" s="97"/>
      <c r="MQ30" s="97"/>
      <c r="MR30" s="97"/>
      <c r="MS30" s="97"/>
      <c r="MT30" s="97"/>
      <c r="MU30" s="97"/>
      <c r="MV30" s="97"/>
      <c r="MW30" s="97"/>
      <c r="MX30" s="97"/>
      <c r="MY30" s="97"/>
      <c r="MZ30" s="97"/>
      <c r="NA30" s="97"/>
      <c r="NB30" s="97"/>
      <c r="NC30" s="97"/>
      <c r="ND30" s="97"/>
      <c r="NE30" s="97"/>
      <c r="NF30" s="97"/>
      <c r="NG30" s="97"/>
      <c r="NH30" s="97"/>
      <c r="NI30" s="97"/>
      <c r="NJ30" s="97"/>
      <c r="NK30" s="97"/>
      <c r="NL30" s="97"/>
      <c r="NM30" s="97"/>
      <c r="NN30" s="97"/>
      <c r="NO30" s="97"/>
      <c r="NP30" s="97"/>
      <c r="NQ30" s="97"/>
      <c r="NR30" s="97"/>
      <c r="NS30" s="97"/>
      <c r="NT30" s="97"/>
      <c r="NU30" s="97"/>
      <c r="NV30" s="97"/>
      <c r="NW30" s="97"/>
      <c r="NX30" s="97"/>
      <c r="NY30" s="97"/>
      <c r="NZ30" s="97"/>
      <c r="OA30" s="97"/>
      <c r="OB30" s="97"/>
      <c r="OC30" s="97"/>
      <c r="OD30" s="97"/>
      <c r="OE30" s="97"/>
      <c r="OF30" s="97"/>
      <c r="OG30" s="97"/>
      <c r="OH30" s="97"/>
      <c r="OI30" s="97"/>
      <c r="OJ30" s="97"/>
      <c r="OK30" s="97"/>
      <c r="OL30" s="97"/>
      <c r="OM30" s="97"/>
      <c r="ON30" s="97"/>
      <c r="OO30" s="97"/>
      <c r="OP30" s="97"/>
      <c r="OQ30" s="97"/>
      <c r="OR30" s="97"/>
      <c r="OS30" s="97"/>
      <c r="OT30" s="97"/>
      <c r="OU30" s="97"/>
      <c r="OV30" s="97"/>
      <c r="OW30" s="97"/>
      <c r="OX30" s="97"/>
      <c r="OY30" s="97"/>
      <c r="OZ30" s="97"/>
      <c r="PA30" s="97"/>
      <c r="PB30" s="97"/>
      <c r="PC30" s="97"/>
      <c r="PD30" s="97"/>
      <c r="PE30" s="97"/>
      <c r="PF30" s="97"/>
      <c r="PG30" s="97"/>
      <c r="PH30" s="97"/>
      <c r="PI30" s="97"/>
      <c r="PJ30" s="97"/>
      <c r="PK30" s="97"/>
      <c r="PL30" s="97"/>
      <c r="PM30" s="97"/>
      <c r="PN30" s="97"/>
      <c r="PO30" s="97"/>
      <c r="PP30" s="97"/>
      <c r="PQ30" s="97"/>
      <c r="PR30" s="97"/>
      <c r="PS30" s="97"/>
      <c r="PT30" s="97"/>
      <c r="PU30" s="97"/>
      <c r="PV30" s="97"/>
      <c r="PW30" s="97"/>
      <c r="PX30" s="97"/>
      <c r="PY30" s="97"/>
      <c r="PZ30" s="97"/>
      <c r="QA30" s="97"/>
      <c r="QB30" s="97"/>
      <c r="QC30" s="97"/>
      <c r="QD30" s="97"/>
      <c r="QE30" s="97"/>
      <c r="QF30" s="97"/>
      <c r="QG30" s="97"/>
      <c r="QH30" s="97"/>
      <c r="QI30" s="97"/>
      <c r="QJ30" s="97"/>
      <c r="QK30" s="97"/>
      <c r="QL30" s="97"/>
      <c r="QM30" s="97"/>
      <c r="QN30" s="97"/>
      <c r="QO30" s="97"/>
      <c r="QP30" s="97"/>
      <c r="QQ30" s="97"/>
      <c r="QR30" s="97"/>
      <c r="QS30" s="97"/>
      <c r="QT30" s="97"/>
      <c r="QU30" s="97"/>
      <c r="QV30" s="97"/>
      <c r="QW30" s="97"/>
      <c r="QX30" s="97"/>
      <c r="QY30" s="97"/>
      <c r="QZ30" s="97"/>
      <c r="RA30" s="97"/>
      <c r="RB30" s="97"/>
      <c r="RC30" s="97"/>
      <c r="RD30" s="97"/>
      <c r="RE30" s="97"/>
      <c r="RF30" s="97"/>
      <c r="RG30" s="97"/>
      <c r="RH30" s="97"/>
      <c r="RI30" s="97"/>
      <c r="RJ30" s="97"/>
      <c r="RK30" s="97"/>
      <c r="RL30" s="97"/>
      <c r="RM30" s="97"/>
      <c r="RN30" s="97"/>
      <c r="RO30" s="97"/>
      <c r="RP30" s="97"/>
      <c r="RQ30" s="97"/>
      <c r="RR30" s="97"/>
      <c r="RS30" s="97"/>
      <c r="RT30" s="97"/>
      <c r="RU30" s="97"/>
      <c r="RV30" s="97"/>
      <c r="RW30" s="97"/>
      <c r="RX30" s="97"/>
      <c r="RY30" s="97"/>
      <c r="RZ30" s="97"/>
      <c r="SA30" s="97"/>
      <c r="SB30" s="97"/>
      <c r="SC30" s="97"/>
      <c r="SD30" s="97"/>
      <c r="SE30" s="97"/>
      <c r="SF30" s="97"/>
      <c r="SG30" s="97"/>
      <c r="SH30" s="97"/>
      <c r="SI30" s="97"/>
      <c r="SJ30" s="97"/>
      <c r="SK30" s="97"/>
      <c r="SL30" s="97"/>
      <c r="SM30" s="97"/>
      <c r="SN30" s="97"/>
      <c r="SO30" s="97"/>
      <c r="SP30" s="97"/>
      <c r="SQ30" s="97"/>
      <c r="SR30" s="97"/>
      <c r="SS30" s="97"/>
      <c r="ST30" s="97"/>
      <c r="SU30" s="97"/>
      <c r="SV30" s="97"/>
      <c r="SW30" s="97"/>
      <c r="SX30" s="97"/>
      <c r="SY30" s="97"/>
      <c r="SZ30" s="97"/>
      <c r="TA30" s="97"/>
      <c r="TB30" s="97"/>
      <c r="TC30" s="97"/>
      <c r="TD30" s="97"/>
      <c r="TE30" s="97"/>
      <c r="TF30" s="97"/>
      <c r="TG30" s="97"/>
      <c r="TH30" s="97"/>
      <c r="TI30" s="97"/>
      <c r="TJ30" s="97"/>
      <c r="TK30" s="97"/>
      <c r="TL30" s="97"/>
      <c r="TM30" s="97"/>
      <c r="TN30" s="97"/>
      <c r="TO30" s="97"/>
      <c r="TP30" s="97"/>
      <c r="TQ30" s="97"/>
      <c r="TR30" s="97"/>
      <c r="TS30" s="97"/>
      <c r="TT30" s="97"/>
      <c r="TU30" s="97"/>
      <c r="TV30" s="97"/>
      <c r="TW30" s="97"/>
      <c r="TX30" s="97"/>
      <c r="TY30" s="97"/>
      <c r="TZ30" s="97"/>
      <c r="UA30" s="97"/>
      <c r="UB30" s="97"/>
      <c r="UC30" s="97"/>
      <c r="UD30" s="97"/>
      <c r="UE30" s="97"/>
      <c r="UF30" s="97"/>
      <c r="UG30" s="97"/>
      <c r="UH30" s="97"/>
      <c r="UI30" s="97"/>
      <c r="UJ30" s="97"/>
      <c r="UK30" s="97"/>
      <c r="UL30" s="97"/>
      <c r="UM30" s="97"/>
      <c r="UN30" s="97"/>
      <c r="UO30" s="97"/>
      <c r="UP30" s="97"/>
      <c r="UQ30" s="97"/>
      <c r="UR30" s="97"/>
      <c r="US30" s="97"/>
      <c r="UT30" s="97"/>
      <c r="UU30" s="97"/>
      <c r="UV30" s="97"/>
      <c r="UW30" s="97"/>
      <c r="UX30" s="97"/>
      <c r="UY30" s="97"/>
      <c r="UZ30" s="97"/>
      <c r="VA30" s="97"/>
      <c r="VB30" s="97"/>
      <c r="VC30" s="97"/>
      <c r="VD30" s="97"/>
      <c r="VE30" s="97"/>
      <c r="VF30" s="97"/>
      <c r="VG30" s="97"/>
      <c r="VH30" s="97"/>
      <c r="VI30" s="97"/>
      <c r="VJ30" s="97"/>
      <c r="VK30" s="97"/>
      <c r="VL30" s="97"/>
      <c r="VM30" s="97"/>
      <c r="VN30" s="97"/>
      <c r="VO30" s="97"/>
      <c r="VP30" s="97"/>
      <c r="VQ30" s="97"/>
      <c r="VR30" s="97"/>
      <c r="VS30" s="97"/>
      <c r="VT30" s="97"/>
      <c r="VU30" s="97"/>
      <c r="VV30" s="97"/>
      <c r="VW30" s="97"/>
      <c r="VX30" s="97"/>
      <c r="VY30" s="97"/>
      <c r="VZ30" s="97"/>
      <c r="WA30" s="97"/>
      <c r="WB30" s="97"/>
      <c r="WC30" s="97"/>
      <c r="WD30" s="97"/>
      <c r="WE30" s="97"/>
      <c r="WF30" s="97"/>
      <c r="WG30" s="97"/>
      <c r="WH30" s="97"/>
      <c r="WI30" s="97"/>
      <c r="WJ30" s="97"/>
      <c r="WK30" s="97"/>
      <c r="WL30" s="97"/>
      <c r="WM30" s="97"/>
      <c r="WN30" s="97"/>
      <c r="WO30" s="97"/>
      <c r="WP30" s="97"/>
      <c r="WQ30" s="97"/>
      <c r="WR30" s="97"/>
      <c r="WS30" s="97"/>
      <c r="WT30" s="97"/>
      <c r="WU30" s="97"/>
      <c r="WV30" s="97"/>
      <c r="WW30" s="97"/>
      <c r="WX30" s="97"/>
      <c r="WY30" s="97"/>
      <c r="WZ30" s="97"/>
      <c r="XA30" s="97"/>
      <c r="XB30" s="97"/>
      <c r="XC30" s="97"/>
      <c r="XD30" s="97"/>
      <c r="XE30" s="97"/>
      <c r="XF30" s="97"/>
      <c r="XG30" s="97"/>
      <c r="XH30" s="97"/>
      <c r="XI30" s="97"/>
      <c r="XJ30" s="97"/>
      <c r="XK30" s="97"/>
      <c r="XL30" s="97"/>
      <c r="XM30" s="97"/>
      <c r="XN30" s="97"/>
      <c r="XO30" s="97"/>
      <c r="XP30" s="97"/>
      <c r="XQ30" s="97"/>
      <c r="XR30" s="97"/>
      <c r="XS30" s="97"/>
      <c r="XT30" s="97"/>
      <c r="XU30" s="97"/>
      <c r="XV30" s="97"/>
      <c r="XW30" s="97"/>
      <c r="XX30" s="97"/>
      <c r="XY30" s="97"/>
      <c r="XZ30" s="97"/>
      <c r="YA30" s="97"/>
      <c r="YB30" s="97"/>
      <c r="YC30" s="97"/>
      <c r="YD30" s="97"/>
      <c r="YE30" s="97"/>
      <c r="YF30" s="97"/>
      <c r="YG30" s="97"/>
      <c r="YH30" s="97"/>
      <c r="YI30" s="97"/>
      <c r="YJ30" s="97"/>
      <c r="YK30" s="97"/>
      <c r="YL30" s="97"/>
      <c r="YM30" s="97"/>
      <c r="YN30" s="97"/>
      <c r="YO30" s="97"/>
      <c r="YP30" s="97"/>
      <c r="YQ30" s="97"/>
      <c r="YR30" s="97"/>
      <c r="YS30" s="97"/>
      <c r="YT30" s="97"/>
      <c r="YU30" s="97"/>
      <c r="YV30" s="97"/>
      <c r="YW30" s="97"/>
      <c r="YX30" s="97"/>
      <c r="YY30" s="97"/>
      <c r="YZ30" s="97"/>
      <c r="ZA30" s="97"/>
      <c r="ZB30" s="97"/>
      <c r="ZC30" s="97"/>
      <c r="ZD30" s="97"/>
      <c r="ZE30" s="97"/>
      <c r="ZF30" s="97"/>
      <c r="ZG30" s="97"/>
      <c r="ZH30" s="97"/>
      <c r="ZI30" s="97"/>
      <c r="ZJ30" s="97"/>
      <c r="ZK30" s="97"/>
      <c r="ZL30" s="97"/>
      <c r="ZM30" s="97"/>
      <c r="ZN30" s="97"/>
      <c r="ZO30" s="97"/>
      <c r="ZP30" s="97"/>
      <c r="ZQ30" s="97"/>
      <c r="ZR30" s="97"/>
      <c r="ZS30" s="97"/>
      <c r="ZT30" s="97"/>
      <c r="ZU30" s="97"/>
      <c r="ZV30" s="97"/>
      <c r="ZW30" s="97"/>
      <c r="ZX30" s="97"/>
      <c r="ZY30" s="97"/>
      <c r="ZZ30" s="97"/>
      <c r="AAA30" s="97"/>
      <c r="AAB30" s="97"/>
      <c r="AAC30" s="97"/>
      <c r="AAD30" s="97"/>
      <c r="AAE30" s="97"/>
      <c r="AAF30" s="97"/>
      <c r="AAG30" s="97"/>
      <c r="AAH30" s="97"/>
      <c r="AAI30" s="97"/>
      <c r="AAJ30" s="97"/>
      <c r="AAK30" s="97"/>
      <c r="AAL30" s="97"/>
      <c r="AAM30" s="97"/>
      <c r="AAN30" s="97"/>
      <c r="AAO30" s="97"/>
      <c r="AAP30" s="97"/>
      <c r="AAQ30" s="97"/>
      <c r="AAR30" s="97"/>
      <c r="AAS30" s="97"/>
      <c r="AAT30" s="97"/>
      <c r="AAU30" s="97"/>
      <c r="AAV30" s="97"/>
      <c r="AAW30" s="97"/>
      <c r="AAX30" s="97"/>
      <c r="AAY30" s="97"/>
      <c r="AAZ30" s="97"/>
      <c r="ABA30" s="97"/>
      <c r="ABB30" s="97"/>
      <c r="ABC30" s="97"/>
      <c r="ABD30" s="97"/>
      <c r="ABE30" s="97"/>
      <c r="ABF30" s="97"/>
      <c r="ABG30" s="97"/>
      <c r="ABH30" s="97"/>
      <c r="ABI30" s="97"/>
      <c r="ABJ30" s="97"/>
      <c r="ABK30" s="97"/>
      <c r="ABL30" s="97"/>
      <c r="ABM30" s="97"/>
      <c r="ABN30" s="97"/>
      <c r="ABO30" s="97"/>
      <c r="ABP30" s="97"/>
      <c r="ABQ30" s="97"/>
      <c r="ABR30" s="97"/>
      <c r="ABS30" s="97"/>
      <c r="ABT30" s="97"/>
      <c r="ABU30" s="97"/>
      <c r="ABV30" s="97"/>
      <c r="ABW30" s="97"/>
      <c r="ABX30" s="97"/>
      <c r="ABY30" s="97"/>
      <c r="ABZ30" s="97"/>
      <c r="ACA30" s="97"/>
      <c r="ACB30" s="97"/>
      <c r="ACC30" s="97"/>
      <c r="ACD30" s="97"/>
      <c r="ACE30" s="97"/>
      <c r="ACF30" s="97"/>
      <c r="ACG30" s="97"/>
      <c r="ACH30" s="97"/>
      <c r="ACI30" s="97"/>
      <c r="ACJ30" s="97"/>
      <c r="ACK30" s="97"/>
      <c r="ACL30" s="97"/>
      <c r="ACM30" s="97"/>
      <c r="ACN30" s="97"/>
      <c r="ACO30" s="97"/>
      <c r="ACP30" s="97"/>
      <c r="ACQ30" s="97"/>
      <c r="ACR30" s="97"/>
      <c r="ACS30" s="97"/>
      <c r="ACT30" s="97"/>
      <c r="ACU30" s="97"/>
      <c r="ACV30" s="97"/>
      <c r="ACW30" s="97"/>
      <c r="ACX30" s="97"/>
      <c r="ACY30" s="97"/>
      <c r="ACZ30" s="97"/>
      <c r="ADA30" s="97"/>
      <c r="ADB30" s="97"/>
      <c r="ADC30" s="97"/>
      <c r="ADD30" s="97"/>
      <c r="ADE30" s="97"/>
      <c r="ADF30" s="97"/>
      <c r="ADG30" s="97"/>
      <c r="ADH30" s="97"/>
      <c r="ADI30" s="97"/>
      <c r="ADJ30" s="97"/>
      <c r="ADK30" s="97"/>
      <c r="ADL30" s="97"/>
      <c r="ADM30" s="97"/>
      <c r="ADN30" s="97"/>
      <c r="ADO30" s="97"/>
      <c r="ADP30" s="97"/>
      <c r="ADQ30" s="97"/>
      <c r="ADR30" s="97"/>
      <c r="ADS30" s="97"/>
      <c r="ADT30" s="97"/>
      <c r="ADU30" s="97"/>
      <c r="ADV30" s="97"/>
      <c r="ADW30" s="97"/>
      <c r="ADX30" s="97"/>
      <c r="ADY30" s="97"/>
      <c r="ADZ30" s="97"/>
      <c r="AEA30" s="97"/>
      <c r="AEB30" s="97"/>
      <c r="AEC30" s="97"/>
      <c r="AED30" s="97"/>
      <c r="AEE30" s="97"/>
      <c r="AEF30" s="97"/>
      <c r="AEG30" s="97"/>
      <c r="AEH30" s="97"/>
      <c r="AEI30" s="97"/>
      <c r="AEJ30" s="97"/>
      <c r="AEK30" s="97"/>
      <c r="AEL30" s="97"/>
      <c r="AEM30" s="97"/>
      <c r="AEN30" s="97"/>
      <c r="AEO30" s="97"/>
      <c r="AEP30" s="97"/>
      <c r="AEQ30" s="97"/>
      <c r="AER30" s="97"/>
      <c r="AES30" s="97"/>
      <c r="AET30" s="97"/>
      <c r="AEU30" s="97"/>
      <c r="AEV30" s="97"/>
      <c r="AEW30" s="97"/>
      <c r="AEX30" s="97"/>
      <c r="AEY30" s="97"/>
      <c r="AEZ30" s="97"/>
      <c r="AFA30" s="97"/>
      <c r="AFB30" s="97"/>
      <c r="AFC30" s="97"/>
      <c r="AFD30" s="97"/>
      <c r="AFE30" s="97"/>
      <c r="AFF30" s="97"/>
      <c r="AFG30" s="97"/>
      <c r="AFH30" s="97"/>
      <c r="AFI30" s="97"/>
      <c r="AFJ30" s="97"/>
      <c r="AFK30" s="97"/>
      <c r="AFL30" s="97"/>
      <c r="AFM30" s="97"/>
      <c r="AFN30" s="97"/>
      <c r="AFO30" s="97"/>
      <c r="AFP30" s="97"/>
      <c r="AFQ30" s="97"/>
      <c r="AFR30" s="97"/>
      <c r="AFS30" s="97"/>
      <c r="AFT30" s="97"/>
      <c r="AFU30" s="97"/>
      <c r="AFV30" s="97"/>
      <c r="AFW30" s="97"/>
      <c r="AFX30" s="97"/>
      <c r="AFY30" s="97"/>
      <c r="AFZ30" s="97"/>
      <c r="AGA30" s="97"/>
      <c r="AGB30" s="97"/>
      <c r="AGC30" s="97"/>
      <c r="AGD30" s="97"/>
      <c r="AGE30" s="97"/>
      <c r="AGF30" s="97"/>
      <c r="AGG30" s="97"/>
      <c r="AGH30" s="97"/>
      <c r="AGI30" s="97"/>
      <c r="AGJ30" s="97"/>
      <c r="AGK30" s="97"/>
      <c r="AGL30" s="97"/>
      <c r="AGM30" s="97"/>
      <c r="AGN30" s="97"/>
      <c r="AGO30" s="97"/>
      <c r="AGP30" s="97"/>
      <c r="AGQ30" s="97"/>
      <c r="AGR30" s="97"/>
      <c r="AGS30" s="97"/>
      <c r="AGT30" s="97"/>
      <c r="AGU30" s="97"/>
      <c r="AGV30" s="97"/>
      <c r="AGW30" s="97"/>
      <c r="AGX30" s="97"/>
      <c r="AGY30" s="97"/>
      <c r="AGZ30" s="97"/>
      <c r="AHA30" s="97"/>
      <c r="AHB30" s="97"/>
      <c r="AHC30" s="97"/>
      <c r="AHD30" s="97"/>
      <c r="AHE30" s="97"/>
      <c r="AHF30" s="97"/>
      <c r="AHG30" s="97"/>
      <c r="AHH30" s="97"/>
      <c r="AHI30" s="97"/>
      <c r="AHJ30" s="97"/>
      <c r="AHK30" s="97"/>
      <c r="AHL30" s="97"/>
      <c r="AHM30" s="97"/>
      <c r="AHN30" s="97"/>
      <c r="AHO30" s="97"/>
      <c r="AHP30" s="97"/>
      <c r="AHQ30" s="97"/>
      <c r="AHR30" s="97"/>
      <c r="AHS30" s="97"/>
      <c r="AHT30" s="97"/>
      <c r="AHU30" s="97"/>
      <c r="AHV30" s="97"/>
      <c r="AHW30" s="97"/>
      <c r="AHX30" s="97"/>
      <c r="AHY30" s="97"/>
      <c r="AHZ30" s="97"/>
      <c r="AIA30" s="97"/>
      <c r="AIB30" s="97"/>
      <c r="AIC30" s="97"/>
      <c r="AID30" s="97"/>
      <c r="AIE30" s="97"/>
      <c r="AIF30" s="97"/>
      <c r="AIG30" s="97"/>
      <c r="AIH30" s="97"/>
      <c r="AII30" s="97"/>
      <c r="AIJ30" s="97"/>
      <c r="AIK30" s="97"/>
      <c r="AIL30" s="97"/>
      <c r="AIM30" s="97"/>
      <c r="AIN30" s="97"/>
      <c r="AIO30" s="97"/>
      <c r="AIP30" s="97"/>
      <c r="AIQ30" s="97"/>
      <c r="AIR30" s="97"/>
      <c r="AIS30" s="97"/>
      <c r="AIT30" s="97"/>
      <c r="AIU30" s="97"/>
      <c r="AIV30" s="97"/>
      <c r="AIW30" s="97"/>
      <c r="AIX30" s="97"/>
      <c r="AIY30" s="97"/>
      <c r="AIZ30" s="97"/>
      <c r="AJA30" s="97"/>
      <c r="AJB30" s="97"/>
      <c r="AJC30" s="97"/>
      <c r="AJD30" s="97"/>
      <c r="AJE30" s="97"/>
      <c r="AJF30" s="97"/>
      <c r="AJG30" s="97"/>
      <c r="AJH30" s="97"/>
      <c r="AJI30" s="97"/>
      <c r="AJJ30" s="97"/>
      <c r="AJK30" s="97"/>
      <c r="AJL30" s="97"/>
      <c r="AJM30" s="97"/>
      <c r="AJN30" s="97"/>
      <c r="AJO30" s="97"/>
      <c r="AJP30" s="97"/>
      <c r="AJQ30" s="97"/>
      <c r="AJR30" s="97"/>
      <c r="AJS30" s="97"/>
      <c r="AJT30" s="97"/>
      <c r="AJU30" s="97"/>
      <c r="AJV30" s="97"/>
      <c r="AJW30" s="97"/>
      <c r="AJX30" s="97"/>
      <c r="AJY30" s="97"/>
      <c r="AJZ30" s="97"/>
      <c r="AKA30" s="97"/>
      <c r="AKB30" s="97"/>
      <c r="AKC30" s="97"/>
      <c r="AKD30" s="97"/>
      <c r="AKE30" s="97"/>
      <c r="AKF30" s="97"/>
      <c r="AKG30" s="97"/>
      <c r="AKH30" s="97"/>
      <c r="AKI30" s="97"/>
      <c r="AKJ30" s="97"/>
      <c r="AKK30" s="97"/>
      <c r="AKL30" s="97"/>
      <c r="AKM30" s="97"/>
      <c r="AKN30" s="97"/>
      <c r="AKO30" s="97"/>
      <c r="AKP30" s="97"/>
      <c r="AKQ30" s="97"/>
      <c r="AKR30" s="97"/>
      <c r="AKS30" s="97"/>
      <c r="AKT30" s="97"/>
      <c r="AKU30" s="97"/>
      <c r="AKV30" s="97"/>
      <c r="AKW30" s="97"/>
      <c r="AKX30" s="97"/>
      <c r="AKY30" s="97"/>
      <c r="AKZ30" s="97"/>
      <c r="ALA30" s="97"/>
      <c r="ALB30" s="97"/>
      <c r="ALC30" s="97"/>
      <c r="ALD30" s="97"/>
      <c r="ALE30" s="97"/>
      <c r="ALF30" s="97"/>
      <c r="ALG30" s="97"/>
      <c r="ALH30" s="97"/>
      <c r="ALI30" s="97"/>
      <c r="ALJ30" s="97"/>
      <c r="ALK30" s="97"/>
      <c r="ALL30" s="97"/>
      <c r="ALM30" s="97"/>
      <c r="ALN30" s="97"/>
      <c r="ALO30" s="97"/>
      <c r="ALP30" s="97"/>
      <c r="ALQ30" s="97"/>
      <c r="ALR30" s="97"/>
      <c r="ALS30" s="97"/>
      <c r="ALT30" s="97"/>
      <c r="ALU30" s="97"/>
      <c r="ALV30" s="97"/>
      <c r="ALW30" s="97"/>
      <c r="ALX30" s="97"/>
      <c r="ALY30" s="97"/>
      <c r="ALZ30" s="97"/>
      <c r="AMA30" s="97"/>
      <c r="AMB30" s="97"/>
      <c r="AMC30" s="97"/>
      <c r="AMD30" s="97"/>
      <c r="AME30" s="97"/>
      <c r="AMF30" s="97"/>
      <c r="AMG30" s="97"/>
      <c r="AMH30" s="97"/>
      <c r="AMI30" s="97"/>
      <c r="AMJ30" s="97"/>
      <c r="AMK30" s="97"/>
    </row>
    <row r="31" spans="1:1025" ht="15" customHeight="1" x14ac:dyDescent="0.2">
      <c r="A31" s="11" t="s">
        <v>199</v>
      </c>
      <c r="B31" s="138">
        <f t="shared" ref="B31:W31" si="8">SUM(B34)</f>
        <v>20</v>
      </c>
      <c r="C31" s="138">
        <f t="shared" si="8"/>
        <v>58</v>
      </c>
      <c r="D31" s="138">
        <f t="shared" si="8"/>
        <v>26</v>
      </c>
      <c r="E31" s="138">
        <f t="shared" si="8"/>
        <v>25</v>
      </c>
      <c r="F31" s="138">
        <f t="shared" si="8"/>
        <v>0</v>
      </c>
      <c r="G31" s="138">
        <f t="shared" si="8"/>
        <v>0</v>
      </c>
      <c r="H31" s="138">
        <f t="shared" si="8"/>
        <v>0</v>
      </c>
      <c r="I31" s="138">
        <f t="shared" si="8"/>
        <v>0</v>
      </c>
      <c r="J31" s="138">
        <f t="shared" si="8"/>
        <v>7</v>
      </c>
      <c r="K31" s="257">
        <f t="shared" si="8"/>
        <v>5</v>
      </c>
      <c r="L31" s="138">
        <f t="shared" si="8"/>
        <v>7</v>
      </c>
      <c r="M31" s="257">
        <f t="shared" si="8"/>
        <v>5</v>
      </c>
      <c r="N31" s="138">
        <f t="shared" si="8"/>
        <v>0</v>
      </c>
      <c r="O31" s="138">
        <f t="shared" si="8"/>
        <v>6</v>
      </c>
      <c r="P31" s="138">
        <f t="shared" si="8"/>
        <v>4</v>
      </c>
      <c r="Q31" s="138">
        <f t="shared" si="8"/>
        <v>1</v>
      </c>
      <c r="R31" s="138">
        <f t="shared" si="8"/>
        <v>1</v>
      </c>
      <c r="S31" s="138">
        <f t="shared" si="8"/>
        <v>0</v>
      </c>
      <c r="T31" s="138">
        <f t="shared" si="8"/>
        <v>1</v>
      </c>
      <c r="U31" s="138">
        <f t="shared" si="8"/>
        <v>0</v>
      </c>
      <c r="V31" s="138">
        <f t="shared" si="8"/>
        <v>0</v>
      </c>
      <c r="W31" s="138">
        <f t="shared" si="8"/>
        <v>1</v>
      </c>
    </row>
    <row r="32" spans="1:1025" ht="26.25" customHeight="1" x14ac:dyDescent="0.2">
      <c r="A32" s="23" t="s">
        <v>166</v>
      </c>
      <c r="B32" s="183">
        <v>31</v>
      </c>
      <c r="C32" s="175">
        <v>31</v>
      </c>
      <c r="D32" s="175">
        <v>80</v>
      </c>
      <c r="E32" s="175">
        <v>75</v>
      </c>
      <c r="F32" s="175">
        <v>7</v>
      </c>
      <c r="G32" s="175">
        <v>7</v>
      </c>
      <c r="H32" s="175">
        <v>268</v>
      </c>
      <c r="I32" s="175">
        <v>255</v>
      </c>
      <c r="J32" s="175">
        <v>22</v>
      </c>
      <c r="K32" s="256">
        <v>22</v>
      </c>
      <c r="L32" s="175">
        <v>22</v>
      </c>
      <c r="M32" s="256">
        <v>22</v>
      </c>
      <c r="N32" s="175">
        <v>0</v>
      </c>
      <c r="O32" s="175">
        <v>19</v>
      </c>
      <c r="P32" s="175">
        <v>11</v>
      </c>
      <c r="Q32" s="175">
        <v>3</v>
      </c>
      <c r="R32" s="175">
        <v>0</v>
      </c>
      <c r="S32" s="191"/>
      <c r="T32" s="175">
        <v>14</v>
      </c>
      <c r="U32" s="175">
        <v>4</v>
      </c>
      <c r="V32" s="175">
        <v>9</v>
      </c>
      <c r="W32" s="175">
        <v>1</v>
      </c>
    </row>
    <row r="33" spans="1:1025" ht="38.25" x14ac:dyDescent="0.2">
      <c r="A33" s="23" t="s">
        <v>167</v>
      </c>
      <c r="B33" s="175">
        <v>0</v>
      </c>
      <c r="C33" s="175">
        <v>0</v>
      </c>
      <c r="D33" s="175">
        <v>25</v>
      </c>
      <c r="E33" s="175">
        <v>25</v>
      </c>
      <c r="F33" s="175">
        <v>0</v>
      </c>
      <c r="G33" s="175">
        <v>0</v>
      </c>
      <c r="H33" s="175">
        <v>0</v>
      </c>
      <c r="I33" s="175">
        <v>0</v>
      </c>
      <c r="J33" s="175">
        <v>12</v>
      </c>
      <c r="K33" s="256">
        <v>12</v>
      </c>
      <c r="L33" s="175">
        <v>12</v>
      </c>
      <c r="M33" s="256">
        <v>12</v>
      </c>
      <c r="N33" s="175">
        <v>0</v>
      </c>
      <c r="O33" s="175">
        <v>8</v>
      </c>
      <c r="P33" s="175">
        <v>2</v>
      </c>
      <c r="Q33" s="175">
        <v>4</v>
      </c>
      <c r="R33" s="175">
        <v>1</v>
      </c>
      <c r="S33" s="190"/>
      <c r="T33" s="175">
        <v>5</v>
      </c>
      <c r="U33" s="175">
        <v>0</v>
      </c>
      <c r="V33" s="175">
        <v>1</v>
      </c>
      <c r="W33" s="175">
        <v>4</v>
      </c>
    </row>
    <row r="34" spans="1:1025" ht="15" customHeight="1" x14ac:dyDescent="0.2">
      <c r="A34" s="23" t="s">
        <v>168</v>
      </c>
      <c r="B34" s="175">
        <v>20</v>
      </c>
      <c r="C34" s="175">
        <v>58</v>
      </c>
      <c r="D34" s="175">
        <v>26</v>
      </c>
      <c r="E34" s="175">
        <v>25</v>
      </c>
      <c r="F34" s="175">
        <v>0</v>
      </c>
      <c r="G34" s="175">
        <v>0</v>
      </c>
      <c r="H34" s="175">
        <v>0</v>
      </c>
      <c r="I34" s="175">
        <v>0</v>
      </c>
      <c r="J34" s="175">
        <v>7</v>
      </c>
      <c r="K34" s="256">
        <v>5</v>
      </c>
      <c r="L34" s="175">
        <v>7</v>
      </c>
      <c r="M34" s="256">
        <v>5</v>
      </c>
      <c r="N34" s="175">
        <v>0</v>
      </c>
      <c r="O34" s="175">
        <v>6</v>
      </c>
      <c r="P34" s="175">
        <v>4</v>
      </c>
      <c r="Q34" s="175">
        <v>1</v>
      </c>
      <c r="R34" s="175">
        <v>1</v>
      </c>
      <c r="S34" s="190"/>
      <c r="T34" s="187">
        <v>1</v>
      </c>
      <c r="U34" s="187">
        <v>0</v>
      </c>
      <c r="V34" s="189">
        <v>0</v>
      </c>
      <c r="W34" s="187">
        <v>1</v>
      </c>
    </row>
    <row r="35" spans="1:1025" s="165" customFormat="1" ht="16.5" customHeight="1" x14ac:dyDescent="0.2">
      <c r="A35" s="201" t="s">
        <v>204</v>
      </c>
      <c r="B35" s="137">
        <f>SUM(B32+B33+B34)</f>
        <v>51</v>
      </c>
      <c r="C35" s="137">
        <f t="shared" ref="C35:W35" si="9">SUM(C32+C33+C34)</f>
        <v>89</v>
      </c>
      <c r="D35" s="137">
        <f t="shared" si="9"/>
        <v>131</v>
      </c>
      <c r="E35" s="137">
        <f t="shared" si="9"/>
        <v>125</v>
      </c>
      <c r="F35" s="137">
        <f t="shared" si="9"/>
        <v>7</v>
      </c>
      <c r="G35" s="137">
        <f t="shared" si="9"/>
        <v>7</v>
      </c>
      <c r="H35" s="137">
        <f t="shared" si="9"/>
        <v>268</v>
      </c>
      <c r="I35" s="137">
        <f t="shared" si="9"/>
        <v>255</v>
      </c>
      <c r="J35" s="137">
        <f t="shared" si="9"/>
        <v>41</v>
      </c>
      <c r="K35" s="251">
        <f t="shared" si="9"/>
        <v>39</v>
      </c>
      <c r="L35" s="137">
        <f t="shared" si="9"/>
        <v>41</v>
      </c>
      <c r="M35" s="251">
        <f t="shared" si="9"/>
        <v>39</v>
      </c>
      <c r="N35" s="137">
        <f t="shared" si="9"/>
        <v>0</v>
      </c>
      <c r="O35" s="137">
        <f t="shared" si="9"/>
        <v>33</v>
      </c>
      <c r="P35" s="137">
        <f t="shared" si="9"/>
        <v>17</v>
      </c>
      <c r="Q35" s="137">
        <f t="shared" si="9"/>
        <v>8</v>
      </c>
      <c r="R35" s="137">
        <f t="shared" si="9"/>
        <v>2</v>
      </c>
      <c r="S35" s="137">
        <f t="shared" si="9"/>
        <v>0</v>
      </c>
      <c r="T35" s="137">
        <f t="shared" si="9"/>
        <v>20</v>
      </c>
      <c r="U35" s="137">
        <f t="shared" si="9"/>
        <v>4</v>
      </c>
      <c r="V35" s="137">
        <f t="shared" si="9"/>
        <v>10</v>
      </c>
      <c r="W35" s="137">
        <f t="shared" si="9"/>
        <v>6</v>
      </c>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c r="IK35" s="97"/>
      <c r="IL35" s="97"/>
      <c r="IM35" s="97"/>
      <c r="IN35" s="97"/>
      <c r="IO35" s="97"/>
      <c r="IP35" s="97"/>
      <c r="IQ35" s="97"/>
      <c r="IR35" s="97"/>
      <c r="IS35" s="97"/>
      <c r="IT35" s="97"/>
      <c r="IU35" s="97"/>
      <c r="IV35" s="97"/>
      <c r="IW35" s="97"/>
      <c r="IX35" s="97"/>
      <c r="IY35" s="97"/>
      <c r="IZ35" s="97"/>
      <c r="JA35" s="97"/>
      <c r="JB35" s="97"/>
      <c r="JC35" s="97"/>
      <c r="JD35" s="97"/>
      <c r="JE35" s="97"/>
      <c r="JF35" s="97"/>
      <c r="JG35" s="97"/>
      <c r="JH35" s="97"/>
      <c r="JI35" s="97"/>
      <c r="JJ35" s="97"/>
      <c r="JK35" s="97"/>
      <c r="JL35" s="97"/>
      <c r="JM35" s="97"/>
      <c r="JN35" s="97"/>
      <c r="JO35" s="97"/>
      <c r="JP35" s="97"/>
      <c r="JQ35" s="97"/>
      <c r="JR35" s="97"/>
      <c r="JS35" s="97"/>
      <c r="JT35" s="97"/>
      <c r="JU35" s="97"/>
      <c r="JV35" s="97"/>
      <c r="JW35" s="97"/>
      <c r="JX35" s="97"/>
      <c r="JY35" s="97"/>
      <c r="JZ35" s="97"/>
      <c r="KA35" s="97"/>
      <c r="KB35" s="97"/>
      <c r="KC35" s="97"/>
      <c r="KD35" s="97"/>
      <c r="KE35" s="97"/>
      <c r="KF35" s="97"/>
      <c r="KG35" s="97"/>
      <c r="KH35" s="97"/>
      <c r="KI35" s="97"/>
      <c r="KJ35" s="97"/>
      <c r="KK35" s="97"/>
      <c r="KL35" s="97"/>
      <c r="KM35" s="97"/>
      <c r="KN35" s="97"/>
      <c r="KO35" s="97"/>
      <c r="KP35" s="97"/>
      <c r="KQ35" s="97"/>
      <c r="KR35" s="97"/>
      <c r="KS35" s="97"/>
      <c r="KT35" s="97"/>
      <c r="KU35" s="97"/>
      <c r="KV35" s="97"/>
      <c r="KW35" s="97"/>
      <c r="KX35" s="97"/>
      <c r="KY35" s="97"/>
      <c r="KZ35" s="97"/>
      <c r="LA35" s="97"/>
      <c r="LB35" s="97"/>
      <c r="LC35" s="97"/>
      <c r="LD35" s="97"/>
      <c r="LE35" s="97"/>
      <c r="LF35" s="97"/>
      <c r="LG35" s="97"/>
      <c r="LH35" s="97"/>
      <c r="LI35" s="97"/>
      <c r="LJ35" s="97"/>
      <c r="LK35" s="97"/>
      <c r="LL35" s="97"/>
      <c r="LM35" s="97"/>
      <c r="LN35" s="97"/>
      <c r="LO35" s="97"/>
      <c r="LP35" s="97"/>
      <c r="LQ35" s="97"/>
      <c r="LR35" s="97"/>
      <c r="LS35" s="97"/>
      <c r="LT35" s="97"/>
      <c r="LU35" s="97"/>
      <c r="LV35" s="97"/>
      <c r="LW35" s="97"/>
      <c r="LX35" s="97"/>
      <c r="LY35" s="97"/>
      <c r="LZ35" s="97"/>
      <c r="MA35" s="97"/>
      <c r="MB35" s="97"/>
      <c r="MC35" s="97"/>
      <c r="MD35" s="97"/>
      <c r="ME35" s="97"/>
      <c r="MF35" s="97"/>
      <c r="MG35" s="97"/>
      <c r="MH35" s="97"/>
      <c r="MI35" s="97"/>
      <c r="MJ35" s="97"/>
      <c r="MK35" s="97"/>
      <c r="ML35" s="97"/>
      <c r="MM35" s="97"/>
      <c r="MN35" s="97"/>
      <c r="MO35" s="97"/>
      <c r="MP35" s="97"/>
      <c r="MQ35" s="97"/>
      <c r="MR35" s="97"/>
      <c r="MS35" s="97"/>
      <c r="MT35" s="97"/>
      <c r="MU35" s="97"/>
      <c r="MV35" s="97"/>
      <c r="MW35" s="97"/>
      <c r="MX35" s="97"/>
      <c r="MY35" s="97"/>
      <c r="MZ35" s="97"/>
      <c r="NA35" s="97"/>
      <c r="NB35" s="97"/>
      <c r="NC35" s="97"/>
      <c r="ND35" s="97"/>
      <c r="NE35" s="97"/>
      <c r="NF35" s="97"/>
      <c r="NG35" s="97"/>
      <c r="NH35" s="97"/>
      <c r="NI35" s="97"/>
      <c r="NJ35" s="97"/>
      <c r="NK35" s="97"/>
      <c r="NL35" s="97"/>
      <c r="NM35" s="97"/>
      <c r="NN35" s="97"/>
      <c r="NO35" s="97"/>
      <c r="NP35" s="97"/>
      <c r="NQ35" s="97"/>
      <c r="NR35" s="97"/>
      <c r="NS35" s="97"/>
      <c r="NT35" s="97"/>
      <c r="NU35" s="97"/>
      <c r="NV35" s="97"/>
      <c r="NW35" s="97"/>
      <c r="NX35" s="97"/>
      <c r="NY35" s="97"/>
      <c r="NZ35" s="97"/>
      <c r="OA35" s="97"/>
      <c r="OB35" s="97"/>
      <c r="OC35" s="97"/>
      <c r="OD35" s="97"/>
      <c r="OE35" s="97"/>
      <c r="OF35" s="97"/>
      <c r="OG35" s="97"/>
      <c r="OH35" s="97"/>
      <c r="OI35" s="97"/>
      <c r="OJ35" s="97"/>
      <c r="OK35" s="97"/>
      <c r="OL35" s="97"/>
      <c r="OM35" s="97"/>
      <c r="ON35" s="97"/>
      <c r="OO35" s="97"/>
      <c r="OP35" s="97"/>
      <c r="OQ35" s="97"/>
      <c r="OR35" s="97"/>
      <c r="OS35" s="97"/>
      <c r="OT35" s="97"/>
      <c r="OU35" s="97"/>
      <c r="OV35" s="97"/>
      <c r="OW35" s="97"/>
      <c r="OX35" s="97"/>
      <c r="OY35" s="97"/>
      <c r="OZ35" s="97"/>
      <c r="PA35" s="97"/>
      <c r="PB35" s="97"/>
      <c r="PC35" s="97"/>
      <c r="PD35" s="97"/>
      <c r="PE35" s="97"/>
      <c r="PF35" s="97"/>
      <c r="PG35" s="97"/>
      <c r="PH35" s="97"/>
      <c r="PI35" s="97"/>
      <c r="PJ35" s="97"/>
      <c r="PK35" s="97"/>
      <c r="PL35" s="97"/>
      <c r="PM35" s="97"/>
      <c r="PN35" s="97"/>
      <c r="PO35" s="97"/>
      <c r="PP35" s="97"/>
      <c r="PQ35" s="97"/>
      <c r="PR35" s="97"/>
      <c r="PS35" s="97"/>
      <c r="PT35" s="97"/>
      <c r="PU35" s="97"/>
      <c r="PV35" s="97"/>
      <c r="PW35" s="97"/>
      <c r="PX35" s="97"/>
      <c r="PY35" s="97"/>
      <c r="PZ35" s="97"/>
      <c r="QA35" s="97"/>
      <c r="QB35" s="97"/>
      <c r="QC35" s="97"/>
      <c r="QD35" s="97"/>
      <c r="QE35" s="97"/>
      <c r="QF35" s="97"/>
      <c r="QG35" s="97"/>
      <c r="QH35" s="97"/>
      <c r="QI35" s="97"/>
      <c r="QJ35" s="97"/>
      <c r="QK35" s="97"/>
      <c r="QL35" s="97"/>
      <c r="QM35" s="97"/>
      <c r="QN35" s="97"/>
      <c r="QO35" s="97"/>
      <c r="QP35" s="97"/>
      <c r="QQ35" s="97"/>
      <c r="QR35" s="97"/>
      <c r="QS35" s="97"/>
      <c r="QT35" s="97"/>
      <c r="QU35" s="97"/>
      <c r="QV35" s="97"/>
      <c r="QW35" s="97"/>
      <c r="QX35" s="97"/>
      <c r="QY35" s="97"/>
      <c r="QZ35" s="97"/>
      <c r="RA35" s="97"/>
      <c r="RB35" s="97"/>
      <c r="RC35" s="97"/>
      <c r="RD35" s="97"/>
      <c r="RE35" s="97"/>
      <c r="RF35" s="97"/>
      <c r="RG35" s="97"/>
      <c r="RH35" s="97"/>
      <c r="RI35" s="97"/>
      <c r="RJ35" s="97"/>
      <c r="RK35" s="97"/>
      <c r="RL35" s="97"/>
      <c r="RM35" s="97"/>
      <c r="RN35" s="97"/>
      <c r="RO35" s="97"/>
      <c r="RP35" s="97"/>
      <c r="RQ35" s="97"/>
      <c r="RR35" s="97"/>
      <c r="RS35" s="97"/>
      <c r="RT35" s="97"/>
      <c r="RU35" s="97"/>
      <c r="RV35" s="97"/>
      <c r="RW35" s="97"/>
      <c r="RX35" s="97"/>
      <c r="RY35" s="97"/>
      <c r="RZ35" s="97"/>
      <c r="SA35" s="97"/>
      <c r="SB35" s="97"/>
      <c r="SC35" s="97"/>
      <c r="SD35" s="97"/>
      <c r="SE35" s="97"/>
      <c r="SF35" s="97"/>
      <c r="SG35" s="97"/>
      <c r="SH35" s="97"/>
      <c r="SI35" s="97"/>
      <c r="SJ35" s="97"/>
      <c r="SK35" s="97"/>
      <c r="SL35" s="97"/>
      <c r="SM35" s="97"/>
      <c r="SN35" s="97"/>
      <c r="SO35" s="97"/>
      <c r="SP35" s="97"/>
      <c r="SQ35" s="97"/>
      <c r="SR35" s="97"/>
      <c r="SS35" s="97"/>
      <c r="ST35" s="97"/>
      <c r="SU35" s="97"/>
      <c r="SV35" s="97"/>
      <c r="SW35" s="97"/>
      <c r="SX35" s="97"/>
      <c r="SY35" s="97"/>
      <c r="SZ35" s="97"/>
      <c r="TA35" s="97"/>
      <c r="TB35" s="97"/>
      <c r="TC35" s="97"/>
      <c r="TD35" s="97"/>
      <c r="TE35" s="97"/>
      <c r="TF35" s="97"/>
      <c r="TG35" s="97"/>
      <c r="TH35" s="97"/>
      <c r="TI35" s="97"/>
      <c r="TJ35" s="97"/>
      <c r="TK35" s="97"/>
      <c r="TL35" s="97"/>
      <c r="TM35" s="97"/>
      <c r="TN35" s="97"/>
      <c r="TO35" s="97"/>
      <c r="TP35" s="97"/>
      <c r="TQ35" s="97"/>
      <c r="TR35" s="97"/>
      <c r="TS35" s="97"/>
      <c r="TT35" s="97"/>
      <c r="TU35" s="97"/>
      <c r="TV35" s="97"/>
      <c r="TW35" s="97"/>
      <c r="TX35" s="97"/>
      <c r="TY35" s="97"/>
      <c r="TZ35" s="97"/>
      <c r="UA35" s="97"/>
      <c r="UB35" s="97"/>
      <c r="UC35" s="97"/>
      <c r="UD35" s="97"/>
      <c r="UE35" s="97"/>
      <c r="UF35" s="97"/>
      <c r="UG35" s="97"/>
      <c r="UH35" s="97"/>
      <c r="UI35" s="97"/>
      <c r="UJ35" s="97"/>
      <c r="UK35" s="97"/>
      <c r="UL35" s="97"/>
      <c r="UM35" s="97"/>
      <c r="UN35" s="97"/>
      <c r="UO35" s="97"/>
      <c r="UP35" s="97"/>
      <c r="UQ35" s="97"/>
      <c r="UR35" s="97"/>
      <c r="US35" s="97"/>
      <c r="UT35" s="97"/>
      <c r="UU35" s="97"/>
      <c r="UV35" s="97"/>
      <c r="UW35" s="97"/>
      <c r="UX35" s="97"/>
      <c r="UY35" s="97"/>
      <c r="UZ35" s="97"/>
      <c r="VA35" s="97"/>
      <c r="VB35" s="97"/>
      <c r="VC35" s="97"/>
      <c r="VD35" s="97"/>
      <c r="VE35" s="97"/>
      <c r="VF35" s="97"/>
      <c r="VG35" s="97"/>
      <c r="VH35" s="97"/>
      <c r="VI35" s="97"/>
      <c r="VJ35" s="97"/>
      <c r="VK35" s="97"/>
      <c r="VL35" s="97"/>
      <c r="VM35" s="97"/>
      <c r="VN35" s="97"/>
      <c r="VO35" s="97"/>
      <c r="VP35" s="97"/>
      <c r="VQ35" s="97"/>
      <c r="VR35" s="97"/>
      <c r="VS35" s="97"/>
      <c r="VT35" s="97"/>
      <c r="VU35" s="97"/>
      <c r="VV35" s="97"/>
      <c r="VW35" s="97"/>
      <c r="VX35" s="97"/>
      <c r="VY35" s="97"/>
      <c r="VZ35" s="97"/>
      <c r="WA35" s="97"/>
      <c r="WB35" s="97"/>
      <c r="WC35" s="97"/>
      <c r="WD35" s="97"/>
      <c r="WE35" s="97"/>
      <c r="WF35" s="97"/>
      <c r="WG35" s="97"/>
      <c r="WH35" s="97"/>
      <c r="WI35" s="97"/>
      <c r="WJ35" s="97"/>
      <c r="WK35" s="97"/>
      <c r="WL35" s="97"/>
      <c r="WM35" s="97"/>
      <c r="WN35" s="97"/>
      <c r="WO35" s="97"/>
      <c r="WP35" s="97"/>
      <c r="WQ35" s="97"/>
      <c r="WR35" s="97"/>
      <c r="WS35" s="97"/>
      <c r="WT35" s="97"/>
      <c r="WU35" s="97"/>
      <c r="WV35" s="97"/>
      <c r="WW35" s="97"/>
      <c r="WX35" s="97"/>
      <c r="WY35" s="97"/>
      <c r="WZ35" s="97"/>
      <c r="XA35" s="97"/>
      <c r="XB35" s="97"/>
      <c r="XC35" s="97"/>
      <c r="XD35" s="97"/>
      <c r="XE35" s="97"/>
      <c r="XF35" s="97"/>
      <c r="XG35" s="97"/>
      <c r="XH35" s="97"/>
      <c r="XI35" s="97"/>
      <c r="XJ35" s="97"/>
      <c r="XK35" s="97"/>
      <c r="XL35" s="97"/>
      <c r="XM35" s="97"/>
      <c r="XN35" s="97"/>
      <c r="XO35" s="97"/>
      <c r="XP35" s="97"/>
      <c r="XQ35" s="97"/>
      <c r="XR35" s="97"/>
      <c r="XS35" s="97"/>
      <c r="XT35" s="97"/>
      <c r="XU35" s="97"/>
      <c r="XV35" s="97"/>
      <c r="XW35" s="97"/>
      <c r="XX35" s="97"/>
      <c r="XY35" s="97"/>
      <c r="XZ35" s="97"/>
      <c r="YA35" s="97"/>
      <c r="YB35" s="97"/>
      <c r="YC35" s="97"/>
      <c r="YD35" s="97"/>
      <c r="YE35" s="97"/>
      <c r="YF35" s="97"/>
      <c r="YG35" s="97"/>
      <c r="YH35" s="97"/>
      <c r="YI35" s="97"/>
      <c r="YJ35" s="97"/>
      <c r="YK35" s="97"/>
      <c r="YL35" s="97"/>
      <c r="YM35" s="97"/>
      <c r="YN35" s="97"/>
      <c r="YO35" s="97"/>
      <c r="YP35" s="97"/>
      <c r="YQ35" s="97"/>
      <c r="YR35" s="97"/>
      <c r="YS35" s="97"/>
      <c r="YT35" s="97"/>
      <c r="YU35" s="97"/>
      <c r="YV35" s="97"/>
      <c r="YW35" s="97"/>
      <c r="YX35" s="97"/>
      <c r="YY35" s="97"/>
      <c r="YZ35" s="97"/>
      <c r="ZA35" s="97"/>
      <c r="ZB35" s="97"/>
      <c r="ZC35" s="97"/>
      <c r="ZD35" s="97"/>
      <c r="ZE35" s="97"/>
      <c r="ZF35" s="97"/>
      <c r="ZG35" s="97"/>
      <c r="ZH35" s="97"/>
      <c r="ZI35" s="97"/>
      <c r="ZJ35" s="97"/>
      <c r="ZK35" s="97"/>
      <c r="ZL35" s="97"/>
      <c r="ZM35" s="97"/>
      <c r="ZN35" s="97"/>
      <c r="ZO35" s="97"/>
      <c r="ZP35" s="97"/>
      <c r="ZQ35" s="97"/>
      <c r="ZR35" s="97"/>
      <c r="ZS35" s="97"/>
      <c r="ZT35" s="97"/>
      <c r="ZU35" s="97"/>
      <c r="ZV35" s="97"/>
      <c r="ZW35" s="97"/>
      <c r="ZX35" s="97"/>
      <c r="ZY35" s="97"/>
      <c r="ZZ35" s="97"/>
      <c r="AAA35" s="97"/>
      <c r="AAB35" s="97"/>
      <c r="AAC35" s="97"/>
      <c r="AAD35" s="97"/>
      <c r="AAE35" s="97"/>
      <c r="AAF35" s="97"/>
      <c r="AAG35" s="97"/>
      <c r="AAH35" s="97"/>
      <c r="AAI35" s="97"/>
      <c r="AAJ35" s="97"/>
      <c r="AAK35" s="97"/>
      <c r="AAL35" s="97"/>
      <c r="AAM35" s="97"/>
      <c r="AAN35" s="97"/>
      <c r="AAO35" s="97"/>
      <c r="AAP35" s="97"/>
      <c r="AAQ35" s="97"/>
      <c r="AAR35" s="97"/>
      <c r="AAS35" s="97"/>
      <c r="AAT35" s="97"/>
      <c r="AAU35" s="97"/>
      <c r="AAV35" s="97"/>
      <c r="AAW35" s="97"/>
      <c r="AAX35" s="97"/>
      <c r="AAY35" s="97"/>
      <c r="AAZ35" s="97"/>
      <c r="ABA35" s="97"/>
      <c r="ABB35" s="97"/>
      <c r="ABC35" s="97"/>
      <c r="ABD35" s="97"/>
      <c r="ABE35" s="97"/>
      <c r="ABF35" s="97"/>
      <c r="ABG35" s="97"/>
      <c r="ABH35" s="97"/>
      <c r="ABI35" s="97"/>
      <c r="ABJ35" s="97"/>
      <c r="ABK35" s="97"/>
      <c r="ABL35" s="97"/>
      <c r="ABM35" s="97"/>
      <c r="ABN35" s="97"/>
      <c r="ABO35" s="97"/>
      <c r="ABP35" s="97"/>
      <c r="ABQ35" s="97"/>
      <c r="ABR35" s="97"/>
      <c r="ABS35" s="97"/>
      <c r="ABT35" s="97"/>
      <c r="ABU35" s="97"/>
      <c r="ABV35" s="97"/>
      <c r="ABW35" s="97"/>
      <c r="ABX35" s="97"/>
      <c r="ABY35" s="97"/>
      <c r="ABZ35" s="97"/>
      <c r="ACA35" s="97"/>
      <c r="ACB35" s="97"/>
      <c r="ACC35" s="97"/>
      <c r="ACD35" s="97"/>
      <c r="ACE35" s="97"/>
      <c r="ACF35" s="97"/>
      <c r="ACG35" s="97"/>
      <c r="ACH35" s="97"/>
      <c r="ACI35" s="97"/>
      <c r="ACJ35" s="97"/>
      <c r="ACK35" s="97"/>
      <c r="ACL35" s="97"/>
      <c r="ACM35" s="97"/>
      <c r="ACN35" s="97"/>
      <c r="ACO35" s="97"/>
      <c r="ACP35" s="97"/>
      <c r="ACQ35" s="97"/>
      <c r="ACR35" s="97"/>
      <c r="ACS35" s="97"/>
      <c r="ACT35" s="97"/>
      <c r="ACU35" s="97"/>
      <c r="ACV35" s="97"/>
      <c r="ACW35" s="97"/>
      <c r="ACX35" s="97"/>
      <c r="ACY35" s="97"/>
      <c r="ACZ35" s="97"/>
      <c r="ADA35" s="97"/>
      <c r="ADB35" s="97"/>
      <c r="ADC35" s="97"/>
      <c r="ADD35" s="97"/>
      <c r="ADE35" s="97"/>
      <c r="ADF35" s="97"/>
      <c r="ADG35" s="97"/>
      <c r="ADH35" s="97"/>
      <c r="ADI35" s="97"/>
      <c r="ADJ35" s="97"/>
      <c r="ADK35" s="97"/>
      <c r="ADL35" s="97"/>
      <c r="ADM35" s="97"/>
      <c r="ADN35" s="97"/>
      <c r="ADO35" s="97"/>
      <c r="ADP35" s="97"/>
      <c r="ADQ35" s="97"/>
      <c r="ADR35" s="97"/>
      <c r="ADS35" s="97"/>
      <c r="ADT35" s="97"/>
      <c r="ADU35" s="97"/>
      <c r="ADV35" s="97"/>
      <c r="ADW35" s="97"/>
      <c r="ADX35" s="97"/>
      <c r="ADY35" s="97"/>
      <c r="ADZ35" s="97"/>
      <c r="AEA35" s="97"/>
      <c r="AEB35" s="97"/>
      <c r="AEC35" s="97"/>
      <c r="AED35" s="97"/>
      <c r="AEE35" s="97"/>
      <c r="AEF35" s="97"/>
      <c r="AEG35" s="97"/>
      <c r="AEH35" s="97"/>
      <c r="AEI35" s="97"/>
      <c r="AEJ35" s="97"/>
      <c r="AEK35" s="97"/>
      <c r="AEL35" s="97"/>
      <c r="AEM35" s="97"/>
      <c r="AEN35" s="97"/>
      <c r="AEO35" s="97"/>
      <c r="AEP35" s="97"/>
      <c r="AEQ35" s="97"/>
      <c r="AER35" s="97"/>
      <c r="AES35" s="97"/>
      <c r="AET35" s="97"/>
      <c r="AEU35" s="97"/>
      <c r="AEV35" s="97"/>
      <c r="AEW35" s="97"/>
      <c r="AEX35" s="97"/>
      <c r="AEY35" s="97"/>
      <c r="AEZ35" s="97"/>
      <c r="AFA35" s="97"/>
      <c r="AFB35" s="97"/>
      <c r="AFC35" s="97"/>
      <c r="AFD35" s="97"/>
      <c r="AFE35" s="97"/>
      <c r="AFF35" s="97"/>
      <c r="AFG35" s="97"/>
      <c r="AFH35" s="97"/>
      <c r="AFI35" s="97"/>
      <c r="AFJ35" s="97"/>
      <c r="AFK35" s="97"/>
      <c r="AFL35" s="97"/>
      <c r="AFM35" s="97"/>
      <c r="AFN35" s="97"/>
      <c r="AFO35" s="97"/>
      <c r="AFP35" s="97"/>
      <c r="AFQ35" s="97"/>
      <c r="AFR35" s="97"/>
      <c r="AFS35" s="97"/>
      <c r="AFT35" s="97"/>
      <c r="AFU35" s="97"/>
      <c r="AFV35" s="97"/>
      <c r="AFW35" s="97"/>
      <c r="AFX35" s="97"/>
      <c r="AFY35" s="97"/>
      <c r="AFZ35" s="97"/>
      <c r="AGA35" s="97"/>
      <c r="AGB35" s="97"/>
      <c r="AGC35" s="97"/>
      <c r="AGD35" s="97"/>
      <c r="AGE35" s="97"/>
      <c r="AGF35" s="97"/>
      <c r="AGG35" s="97"/>
      <c r="AGH35" s="97"/>
      <c r="AGI35" s="97"/>
      <c r="AGJ35" s="97"/>
      <c r="AGK35" s="97"/>
      <c r="AGL35" s="97"/>
      <c r="AGM35" s="97"/>
      <c r="AGN35" s="97"/>
      <c r="AGO35" s="97"/>
      <c r="AGP35" s="97"/>
      <c r="AGQ35" s="97"/>
      <c r="AGR35" s="97"/>
      <c r="AGS35" s="97"/>
      <c r="AGT35" s="97"/>
      <c r="AGU35" s="97"/>
      <c r="AGV35" s="97"/>
      <c r="AGW35" s="97"/>
      <c r="AGX35" s="97"/>
      <c r="AGY35" s="97"/>
      <c r="AGZ35" s="97"/>
      <c r="AHA35" s="97"/>
      <c r="AHB35" s="97"/>
      <c r="AHC35" s="97"/>
      <c r="AHD35" s="97"/>
      <c r="AHE35" s="97"/>
      <c r="AHF35" s="97"/>
      <c r="AHG35" s="97"/>
      <c r="AHH35" s="97"/>
      <c r="AHI35" s="97"/>
      <c r="AHJ35" s="97"/>
      <c r="AHK35" s="97"/>
      <c r="AHL35" s="97"/>
      <c r="AHM35" s="97"/>
      <c r="AHN35" s="97"/>
      <c r="AHO35" s="97"/>
      <c r="AHP35" s="97"/>
      <c r="AHQ35" s="97"/>
      <c r="AHR35" s="97"/>
      <c r="AHS35" s="97"/>
      <c r="AHT35" s="97"/>
      <c r="AHU35" s="97"/>
      <c r="AHV35" s="97"/>
      <c r="AHW35" s="97"/>
      <c r="AHX35" s="97"/>
      <c r="AHY35" s="97"/>
      <c r="AHZ35" s="97"/>
      <c r="AIA35" s="97"/>
      <c r="AIB35" s="97"/>
      <c r="AIC35" s="97"/>
      <c r="AID35" s="97"/>
      <c r="AIE35" s="97"/>
      <c r="AIF35" s="97"/>
      <c r="AIG35" s="97"/>
      <c r="AIH35" s="97"/>
      <c r="AII35" s="97"/>
      <c r="AIJ35" s="97"/>
      <c r="AIK35" s="97"/>
      <c r="AIL35" s="97"/>
      <c r="AIM35" s="97"/>
      <c r="AIN35" s="97"/>
      <c r="AIO35" s="97"/>
      <c r="AIP35" s="97"/>
      <c r="AIQ35" s="97"/>
      <c r="AIR35" s="97"/>
      <c r="AIS35" s="97"/>
      <c r="AIT35" s="97"/>
      <c r="AIU35" s="97"/>
      <c r="AIV35" s="97"/>
      <c r="AIW35" s="97"/>
      <c r="AIX35" s="97"/>
      <c r="AIY35" s="97"/>
      <c r="AIZ35" s="97"/>
      <c r="AJA35" s="97"/>
      <c r="AJB35" s="97"/>
      <c r="AJC35" s="97"/>
      <c r="AJD35" s="97"/>
      <c r="AJE35" s="97"/>
      <c r="AJF35" s="97"/>
      <c r="AJG35" s="97"/>
      <c r="AJH35" s="97"/>
      <c r="AJI35" s="97"/>
      <c r="AJJ35" s="97"/>
      <c r="AJK35" s="97"/>
      <c r="AJL35" s="97"/>
      <c r="AJM35" s="97"/>
      <c r="AJN35" s="97"/>
      <c r="AJO35" s="97"/>
      <c r="AJP35" s="97"/>
      <c r="AJQ35" s="97"/>
      <c r="AJR35" s="97"/>
      <c r="AJS35" s="97"/>
      <c r="AJT35" s="97"/>
      <c r="AJU35" s="97"/>
      <c r="AJV35" s="97"/>
      <c r="AJW35" s="97"/>
      <c r="AJX35" s="97"/>
      <c r="AJY35" s="97"/>
      <c r="AJZ35" s="97"/>
      <c r="AKA35" s="97"/>
      <c r="AKB35" s="97"/>
      <c r="AKC35" s="97"/>
      <c r="AKD35" s="97"/>
      <c r="AKE35" s="97"/>
      <c r="AKF35" s="97"/>
      <c r="AKG35" s="97"/>
      <c r="AKH35" s="97"/>
      <c r="AKI35" s="97"/>
      <c r="AKJ35" s="97"/>
      <c r="AKK35" s="97"/>
      <c r="AKL35" s="97"/>
      <c r="AKM35" s="97"/>
      <c r="AKN35" s="97"/>
      <c r="AKO35" s="97"/>
      <c r="AKP35" s="97"/>
      <c r="AKQ35" s="97"/>
      <c r="AKR35" s="97"/>
      <c r="AKS35" s="97"/>
      <c r="AKT35" s="97"/>
      <c r="AKU35" s="97"/>
      <c r="AKV35" s="97"/>
      <c r="AKW35" s="97"/>
      <c r="AKX35" s="97"/>
      <c r="AKY35" s="97"/>
      <c r="AKZ35" s="97"/>
      <c r="ALA35" s="97"/>
      <c r="ALB35" s="97"/>
      <c r="ALC35" s="97"/>
      <c r="ALD35" s="97"/>
      <c r="ALE35" s="97"/>
      <c r="ALF35" s="97"/>
      <c r="ALG35" s="97"/>
      <c r="ALH35" s="97"/>
      <c r="ALI35" s="97"/>
      <c r="ALJ35" s="97"/>
      <c r="ALK35" s="97"/>
      <c r="ALL35" s="97"/>
      <c r="ALM35" s="97"/>
      <c r="ALN35" s="97"/>
      <c r="ALO35" s="97"/>
      <c r="ALP35" s="97"/>
      <c r="ALQ35" s="97"/>
      <c r="ALR35" s="97"/>
      <c r="ALS35" s="97"/>
      <c r="ALT35" s="97"/>
      <c r="ALU35" s="97"/>
      <c r="ALV35" s="97"/>
      <c r="ALW35" s="97"/>
      <c r="ALX35" s="97"/>
      <c r="ALY35" s="97"/>
      <c r="ALZ35" s="97"/>
      <c r="AMA35" s="97"/>
      <c r="AMB35" s="97"/>
      <c r="AMC35" s="97"/>
      <c r="AMD35" s="97"/>
      <c r="AME35" s="97"/>
      <c r="AMF35" s="97"/>
      <c r="AMG35" s="97"/>
      <c r="AMH35" s="97"/>
      <c r="AMI35" s="97"/>
      <c r="AMJ35" s="97"/>
      <c r="AMK35" s="97"/>
    </row>
    <row r="36" spans="1:1025" ht="26.25" customHeight="1" x14ac:dyDescent="0.2">
      <c r="A36" s="30" t="s">
        <v>200</v>
      </c>
      <c r="B36" s="138">
        <f>SUM(B37+B38)</f>
        <v>26</v>
      </c>
      <c r="C36" s="138">
        <f t="shared" ref="C36:W36" si="10">SUM(C37+C38)</f>
        <v>26</v>
      </c>
      <c r="D36" s="138">
        <f t="shared" si="10"/>
        <v>110</v>
      </c>
      <c r="E36" s="138">
        <f t="shared" si="10"/>
        <v>110</v>
      </c>
      <c r="F36" s="138">
        <f t="shared" si="10"/>
        <v>0</v>
      </c>
      <c r="G36" s="138">
        <f t="shared" si="10"/>
        <v>0</v>
      </c>
      <c r="H36" s="138">
        <f t="shared" si="10"/>
        <v>0</v>
      </c>
      <c r="I36" s="138">
        <f t="shared" si="10"/>
        <v>0</v>
      </c>
      <c r="J36" s="138">
        <f t="shared" si="10"/>
        <v>33</v>
      </c>
      <c r="K36" s="257">
        <f t="shared" si="10"/>
        <v>31.75</v>
      </c>
      <c r="L36" s="138">
        <f t="shared" si="10"/>
        <v>33</v>
      </c>
      <c r="M36" s="257">
        <f t="shared" si="10"/>
        <v>31.75</v>
      </c>
      <c r="N36" s="138">
        <f t="shared" si="10"/>
        <v>0</v>
      </c>
      <c r="O36" s="138">
        <f t="shared" si="10"/>
        <v>33</v>
      </c>
      <c r="P36" s="138">
        <f t="shared" si="10"/>
        <v>25</v>
      </c>
      <c r="Q36" s="138">
        <f t="shared" si="10"/>
        <v>1</v>
      </c>
      <c r="R36" s="138">
        <f t="shared" si="10"/>
        <v>1</v>
      </c>
      <c r="S36" s="138">
        <f t="shared" si="10"/>
        <v>0</v>
      </c>
      <c r="T36" s="138">
        <f t="shared" si="10"/>
        <v>31</v>
      </c>
      <c r="U36" s="138">
        <f t="shared" si="10"/>
        <v>8</v>
      </c>
      <c r="V36" s="138">
        <f t="shared" si="10"/>
        <v>18</v>
      </c>
      <c r="W36" s="138">
        <f t="shared" si="10"/>
        <v>5</v>
      </c>
    </row>
    <row r="37" spans="1:1025" ht="25.5" customHeight="1" x14ac:dyDescent="0.2">
      <c r="A37" s="16" t="s">
        <v>189</v>
      </c>
      <c r="B37" s="217">
        <v>4</v>
      </c>
      <c r="C37" s="217">
        <v>4</v>
      </c>
      <c r="D37" s="217">
        <v>55</v>
      </c>
      <c r="E37" s="217">
        <v>55</v>
      </c>
      <c r="F37" s="217">
        <v>0</v>
      </c>
      <c r="G37" s="217">
        <v>0</v>
      </c>
      <c r="H37" s="217">
        <v>0</v>
      </c>
      <c r="I37" s="217">
        <v>0</v>
      </c>
      <c r="J37" s="217">
        <v>24</v>
      </c>
      <c r="K37" s="252">
        <v>22.75</v>
      </c>
      <c r="L37" s="217">
        <v>24</v>
      </c>
      <c r="M37" s="252">
        <v>22.75</v>
      </c>
      <c r="N37" s="217">
        <v>0</v>
      </c>
      <c r="O37" s="217">
        <v>24</v>
      </c>
      <c r="P37" s="217">
        <v>18</v>
      </c>
      <c r="Q37" s="217">
        <v>0</v>
      </c>
      <c r="R37" s="217">
        <v>0</v>
      </c>
      <c r="S37" s="217"/>
      <c r="T37" s="217">
        <v>23</v>
      </c>
      <c r="U37" s="217">
        <v>7</v>
      </c>
      <c r="V37" s="217">
        <v>15</v>
      </c>
      <c r="W37" s="220">
        <v>1</v>
      </c>
    </row>
    <row r="38" spans="1:1025" ht="43.5" customHeight="1" x14ac:dyDescent="0.2">
      <c r="A38" s="32" t="s">
        <v>190</v>
      </c>
      <c r="B38" s="217">
        <v>22</v>
      </c>
      <c r="C38" s="217">
        <v>22</v>
      </c>
      <c r="D38" s="217">
        <v>55</v>
      </c>
      <c r="E38" s="217">
        <v>55</v>
      </c>
      <c r="F38" s="217">
        <v>0</v>
      </c>
      <c r="G38" s="217">
        <v>0</v>
      </c>
      <c r="H38" s="217">
        <v>0</v>
      </c>
      <c r="I38" s="217">
        <v>0</v>
      </c>
      <c r="J38" s="217">
        <v>9</v>
      </c>
      <c r="K38" s="252">
        <v>9</v>
      </c>
      <c r="L38" s="217">
        <v>9</v>
      </c>
      <c r="M38" s="263">
        <v>9</v>
      </c>
      <c r="N38" s="217">
        <v>0</v>
      </c>
      <c r="O38" s="217">
        <v>9</v>
      </c>
      <c r="P38" s="217">
        <v>7</v>
      </c>
      <c r="Q38" s="217">
        <v>1</v>
      </c>
      <c r="R38" s="217">
        <v>1</v>
      </c>
      <c r="S38" s="217"/>
      <c r="T38" s="217">
        <v>8</v>
      </c>
      <c r="U38" s="217">
        <v>1</v>
      </c>
      <c r="V38" s="217">
        <v>3</v>
      </c>
      <c r="W38" s="220">
        <v>4</v>
      </c>
    </row>
    <row r="39" spans="1:1025" ht="28.5" customHeight="1" x14ac:dyDescent="0.2">
      <c r="A39" s="11" t="s">
        <v>201</v>
      </c>
      <c r="B39" s="138">
        <f>SUM(B40+B41+B42)</f>
        <v>62</v>
      </c>
      <c r="C39" s="138">
        <f t="shared" ref="C39:W39" si="11">SUM(C40+C41+C42)</f>
        <v>110</v>
      </c>
      <c r="D39" s="138">
        <f t="shared" si="11"/>
        <v>83</v>
      </c>
      <c r="E39" s="138">
        <f t="shared" si="11"/>
        <v>1685</v>
      </c>
      <c r="F39" s="138">
        <f t="shared" si="11"/>
        <v>0</v>
      </c>
      <c r="G39" s="138">
        <f t="shared" si="11"/>
        <v>0</v>
      </c>
      <c r="H39" s="138">
        <f t="shared" si="11"/>
        <v>0</v>
      </c>
      <c r="I39" s="138">
        <f t="shared" si="11"/>
        <v>0</v>
      </c>
      <c r="J39" s="138">
        <f t="shared" si="11"/>
        <v>106</v>
      </c>
      <c r="K39" s="257">
        <f t="shared" si="11"/>
        <v>98.5</v>
      </c>
      <c r="L39" s="138">
        <f t="shared" si="11"/>
        <v>105</v>
      </c>
      <c r="M39" s="257">
        <f t="shared" si="11"/>
        <v>96.5</v>
      </c>
      <c r="N39" s="138">
        <f t="shared" si="11"/>
        <v>0</v>
      </c>
      <c r="O39" s="138">
        <f t="shared" si="11"/>
        <v>84</v>
      </c>
      <c r="P39" s="138">
        <f t="shared" si="11"/>
        <v>49</v>
      </c>
      <c r="Q39" s="138">
        <f t="shared" si="11"/>
        <v>21</v>
      </c>
      <c r="R39" s="138">
        <f t="shared" si="11"/>
        <v>8</v>
      </c>
      <c r="S39" s="138">
        <f t="shared" si="11"/>
        <v>0</v>
      </c>
      <c r="T39" s="138">
        <f t="shared" si="11"/>
        <v>47</v>
      </c>
      <c r="U39" s="138">
        <f t="shared" si="11"/>
        <v>9</v>
      </c>
      <c r="V39" s="138">
        <f t="shared" si="11"/>
        <v>30</v>
      </c>
      <c r="W39" s="138">
        <f t="shared" si="11"/>
        <v>8</v>
      </c>
    </row>
    <row r="40" spans="1:1025" ht="18.75" customHeight="1" x14ac:dyDescent="0.2">
      <c r="A40" s="16" t="s">
        <v>191</v>
      </c>
      <c r="B40" s="168">
        <v>36</v>
      </c>
      <c r="C40" s="168">
        <v>36</v>
      </c>
      <c r="D40" s="168">
        <v>7</v>
      </c>
      <c r="E40" s="168">
        <v>7</v>
      </c>
      <c r="F40" s="168">
        <v>0</v>
      </c>
      <c r="G40" s="168">
        <v>0</v>
      </c>
      <c r="H40" s="168">
        <v>0</v>
      </c>
      <c r="I40" s="168">
        <v>0</v>
      </c>
      <c r="J40" s="168">
        <v>39</v>
      </c>
      <c r="K40" s="252">
        <v>38.5</v>
      </c>
      <c r="L40" s="168">
        <v>39</v>
      </c>
      <c r="M40" s="252">
        <v>38.5</v>
      </c>
      <c r="N40" s="168">
        <v>0</v>
      </c>
      <c r="O40" s="168">
        <v>37</v>
      </c>
      <c r="P40" s="168">
        <v>30</v>
      </c>
      <c r="Q40" s="168">
        <v>2</v>
      </c>
      <c r="R40" s="168">
        <v>1</v>
      </c>
      <c r="S40" s="168"/>
      <c r="T40" s="168">
        <v>34</v>
      </c>
      <c r="U40" s="168">
        <v>7</v>
      </c>
      <c r="V40" s="168">
        <v>23</v>
      </c>
      <c r="W40" s="220">
        <v>4</v>
      </c>
    </row>
    <row r="41" spans="1:1025" ht="38.25" x14ac:dyDescent="0.2">
      <c r="A41" s="16" t="s">
        <v>192</v>
      </c>
      <c r="B41" s="168">
        <v>21</v>
      </c>
      <c r="C41" s="168">
        <v>44</v>
      </c>
      <c r="D41" s="168">
        <v>58</v>
      </c>
      <c r="E41" s="168">
        <v>1230</v>
      </c>
      <c r="F41" s="168">
        <v>0</v>
      </c>
      <c r="G41" s="168">
        <v>0</v>
      </c>
      <c r="H41" s="168">
        <v>0</v>
      </c>
      <c r="I41" s="168">
        <v>0</v>
      </c>
      <c r="J41" s="168">
        <v>26</v>
      </c>
      <c r="K41" s="252">
        <v>24</v>
      </c>
      <c r="L41" s="168">
        <v>25</v>
      </c>
      <c r="M41" s="263">
        <v>22</v>
      </c>
      <c r="N41" s="169">
        <v>0</v>
      </c>
      <c r="O41" s="169">
        <v>23</v>
      </c>
      <c r="P41" s="169">
        <v>14</v>
      </c>
      <c r="Q41" s="169">
        <v>2</v>
      </c>
      <c r="R41" s="169">
        <v>1</v>
      </c>
      <c r="S41" s="169"/>
      <c r="T41" s="169">
        <v>9</v>
      </c>
      <c r="U41" s="169">
        <v>1</v>
      </c>
      <c r="V41" s="169">
        <v>5</v>
      </c>
      <c r="W41" s="222">
        <v>3</v>
      </c>
    </row>
    <row r="42" spans="1:1025" ht="25.5" x14ac:dyDescent="0.2">
      <c r="A42" s="16" t="s">
        <v>193</v>
      </c>
      <c r="B42" s="168">
        <v>5</v>
      </c>
      <c r="C42" s="168">
        <v>30</v>
      </c>
      <c r="D42" s="168">
        <v>18</v>
      </c>
      <c r="E42" s="168">
        <v>448</v>
      </c>
      <c r="F42" s="168">
        <v>0</v>
      </c>
      <c r="G42" s="168">
        <v>0</v>
      </c>
      <c r="H42" s="168">
        <v>0</v>
      </c>
      <c r="I42" s="168">
        <v>0</v>
      </c>
      <c r="J42" s="168">
        <v>41</v>
      </c>
      <c r="K42" s="252">
        <v>36</v>
      </c>
      <c r="L42" s="168">
        <v>41</v>
      </c>
      <c r="M42" s="263">
        <v>36</v>
      </c>
      <c r="N42" s="169">
        <v>0</v>
      </c>
      <c r="O42" s="169">
        <v>24</v>
      </c>
      <c r="P42" s="168">
        <v>5</v>
      </c>
      <c r="Q42" s="168">
        <v>17</v>
      </c>
      <c r="R42" s="168">
        <v>6</v>
      </c>
      <c r="S42" s="168"/>
      <c r="T42" s="168">
        <v>4</v>
      </c>
      <c r="U42" s="168">
        <v>1</v>
      </c>
      <c r="V42" s="168">
        <v>2</v>
      </c>
      <c r="W42" s="220">
        <v>1</v>
      </c>
    </row>
    <row r="43" spans="1:1025" ht="25.5" x14ac:dyDescent="0.2">
      <c r="A43" s="19" t="s">
        <v>202</v>
      </c>
      <c r="B43" s="73">
        <f t="shared" ref="B43:W43" si="12">B44+B45</f>
        <v>2</v>
      </c>
      <c r="C43" s="73">
        <f t="shared" si="12"/>
        <v>2</v>
      </c>
      <c r="D43" s="73">
        <f t="shared" si="12"/>
        <v>12</v>
      </c>
      <c r="E43" s="73">
        <f t="shared" si="12"/>
        <v>1406</v>
      </c>
      <c r="F43" s="73">
        <f t="shared" si="12"/>
        <v>0</v>
      </c>
      <c r="G43" s="73">
        <f t="shared" si="12"/>
        <v>0</v>
      </c>
      <c r="H43" s="73">
        <f t="shared" si="12"/>
        <v>3</v>
      </c>
      <c r="I43" s="73">
        <f t="shared" si="12"/>
        <v>3</v>
      </c>
      <c r="J43" s="264">
        <f t="shared" si="12"/>
        <v>30.5</v>
      </c>
      <c r="K43" s="259">
        <f t="shared" si="12"/>
        <v>30.5</v>
      </c>
      <c r="L43" s="264">
        <f t="shared" si="12"/>
        <v>30.5</v>
      </c>
      <c r="M43" s="259">
        <f t="shared" si="12"/>
        <v>30.5</v>
      </c>
      <c r="N43" s="73">
        <f t="shared" si="12"/>
        <v>2</v>
      </c>
      <c r="O43" s="264">
        <f t="shared" si="12"/>
        <v>27.5</v>
      </c>
      <c r="P43" s="264">
        <f t="shared" si="12"/>
        <v>13.5</v>
      </c>
      <c r="Q43" s="73">
        <f t="shared" si="12"/>
        <v>3</v>
      </c>
      <c r="R43" s="73">
        <f t="shared" si="12"/>
        <v>0</v>
      </c>
      <c r="S43" s="73">
        <f t="shared" si="12"/>
        <v>0</v>
      </c>
      <c r="T43" s="73">
        <f t="shared" si="12"/>
        <v>13</v>
      </c>
      <c r="U43" s="73">
        <f t="shared" si="12"/>
        <v>1</v>
      </c>
      <c r="V43" s="73">
        <f t="shared" si="12"/>
        <v>11</v>
      </c>
      <c r="W43" s="73">
        <f t="shared" si="12"/>
        <v>1</v>
      </c>
    </row>
    <row r="44" spans="1:1025" x14ac:dyDescent="0.2">
      <c r="A44" s="152" t="s">
        <v>194</v>
      </c>
      <c r="B44" s="177">
        <v>2</v>
      </c>
      <c r="C44" s="177">
        <v>2</v>
      </c>
      <c r="D44" s="177">
        <v>1</v>
      </c>
      <c r="E44" s="177">
        <v>1</v>
      </c>
      <c r="F44" s="177"/>
      <c r="G44" s="177"/>
      <c r="H44" s="177">
        <v>3</v>
      </c>
      <c r="I44" s="177">
        <v>3</v>
      </c>
      <c r="J44" s="177">
        <v>24</v>
      </c>
      <c r="K44" s="260">
        <v>24</v>
      </c>
      <c r="L44" s="177">
        <v>24</v>
      </c>
      <c r="M44" s="260">
        <v>24</v>
      </c>
      <c r="N44" s="177">
        <v>2</v>
      </c>
      <c r="O44" s="177">
        <v>22</v>
      </c>
      <c r="P44" s="177">
        <v>8</v>
      </c>
      <c r="Q44" s="177">
        <v>2</v>
      </c>
      <c r="R44" s="177">
        <v>0</v>
      </c>
      <c r="S44" s="177"/>
      <c r="T44" s="177">
        <v>12</v>
      </c>
      <c r="U44" s="177">
        <v>1</v>
      </c>
      <c r="V44" s="177">
        <v>10</v>
      </c>
      <c r="W44" s="177">
        <v>1</v>
      </c>
    </row>
    <row r="45" spans="1:1025" ht="38.25" x14ac:dyDescent="0.2">
      <c r="A45" s="153" t="s">
        <v>195</v>
      </c>
      <c r="B45" s="177">
        <v>0</v>
      </c>
      <c r="C45" s="177">
        <v>0</v>
      </c>
      <c r="D45" s="177">
        <v>11</v>
      </c>
      <c r="E45" s="177">
        <v>1405</v>
      </c>
      <c r="F45" s="177">
        <v>0</v>
      </c>
      <c r="G45" s="177">
        <v>0</v>
      </c>
      <c r="H45" s="177">
        <v>0</v>
      </c>
      <c r="I45" s="177">
        <v>0</v>
      </c>
      <c r="J45" s="265">
        <v>6.5</v>
      </c>
      <c r="K45" s="260">
        <v>6.5</v>
      </c>
      <c r="L45" s="265">
        <v>6.5</v>
      </c>
      <c r="M45" s="260">
        <v>6.5</v>
      </c>
      <c r="N45" s="177">
        <v>0</v>
      </c>
      <c r="O45" s="265">
        <v>5.5</v>
      </c>
      <c r="P45" s="265">
        <v>5.5</v>
      </c>
      <c r="Q45" s="177">
        <v>1</v>
      </c>
      <c r="R45" s="177">
        <v>0</v>
      </c>
      <c r="S45" s="177"/>
      <c r="T45" s="177">
        <v>1</v>
      </c>
      <c r="U45" s="177">
        <v>0</v>
      </c>
      <c r="V45" s="177">
        <v>1</v>
      </c>
      <c r="W45" s="177">
        <v>0</v>
      </c>
    </row>
    <row r="46" spans="1:1025" ht="25.5" x14ac:dyDescent="0.2">
      <c r="A46" s="154" t="s">
        <v>206</v>
      </c>
      <c r="B46" s="155">
        <f>SUM(B7+B10+B13+B18)</f>
        <v>3884</v>
      </c>
      <c r="C46" s="155">
        <f t="shared" ref="C46:W46" si="13">SUM(C7+C10+C13+C18)</f>
        <v>29881</v>
      </c>
      <c r="D46" s="155">
        <f t="shared" si="13"/>
        <v>3112</v>
      </c>
      <c r="E46" s="155">
        <f t="shared" si="13"/>
        <v>28171</v>
      </c>
      <c r="F46" s="155">
        <f t="shared" si="13"/>
        <v>47</v>
      </c>
      <c r="G46" s="155">
        <f t="shared" si="13"/>
        <v>43</v>
      </c>
      <c r="H46" s="155">
        <f t="shared" si="13"/>
        <v>368</v>
      </c>
      <c r="I46" s="155">
        <f t="shared" si="13"/>
        <v>334.5</v>
      </c>
      <c r="J46" s="242">
        <f t="shared" si="13"/>
        <v>4968.5</v>
      </c>
      <c r="K46" s="243">
        <f t="shared" si="13"/>
        <v>4102</v>
      </c>
      <c r="L46" s="242">
        <f t="shared" si="13"/>
        <v>4166.5</v>
      </c>
      <c r="M46" s="243">
        <f t="shared" si="13"/>
        <v>3546.25</v>
      </c>
      <c r="N46" s="242">
        <f t="shared" si="13"/>
        <v>58</v>
      </c>
      <c r="O46" s="242">
        <f t="shared" si="13"/>
        <v>2514.5</v>
      </c>
      <c r="P46" s="242">
        <f t="shared" si="13"/>
        <v>1040.5</v>
      </c>
      <c r="Q46" s="242">
        <f t="shared" si="13"/>
        <v>1660</v>
      </c>
      <c r="R46" s="242">
        <f t="shared" si="13"/>
        <v>674</v>
      </c>
      <c r="S46" s="242">
        <f t="shared" si="13"/>
        <v>1143</v>
      </c>
      <c r="T46" s="242">
        <f t="shared" si="13"/>
        <v>1815</v>
      </c>
      <c r="U46" s="242">
        <f t="shared" si="13"/>
        <v>157</v>
      </c>
      <c r="V46" s="242">
        <f t="shared" si="13"/>
        <v>697</v>
      </c>
      <c r="W46" s="242">
        <f t="shared" si="13"/>
        <v>961</v>
      </c>
      <c r="X46" s="37"/>
    </row>
  </sheetData>
  <mergeCells count="30">
    <mergeCell ref="Q3:R3"/>
    <mergeCell ref="T3:T5"/>
    <mergeCell ref="U3:U5"/>
    <mergeCell ref="V3:V5"/>
    <mergeCell ref="W3:W5"/>
    <mergeCell ref="Q4:Q5"/>
    <mergeCell ref="R4:R5"/>
    <mergeCell ref="I3:I4"/>
    <mergeCell ref="L3:L5"/>
    <mergeCell ref="M3:M5"/>
    <mergeCell ref="N3:N5"/>
    <mergeCell ref="O3:P3"/>
    <mergeCell ref="O4:O5"/>
    <mergeCell ref="P4:P5"/>
    <mergeCell ref="A1:A5"/>
    <mergeCell ref="B1:I1"/>
    <mergeCell ref="J1:W1"/>
    <mergeCell ref="B2:E2"/>
    <mergeCell ref="F2:I2"/>
    <mergeCell ref="J2:J5"/>
    <mergeCell ref="K2:K5"/>
    <mergeCell ref="L2:R2"/>
    <mergeCell ref="T2:W2"/>
    <mergeCell ref="B3:B5"/>
    <mergeCell ref="C3:C4"/>
    <mergeCell ref="D3:D5"/>
    <mergeCell ref="E3:E4"/>
    <mergeCell ref="F3:F5"/>
    <mergeCell ref="G3:G4"/>
    <mergeCell ref="H3:H5"/>
  </mergeCells>
  <pageMargins left="0.75" right="0.75" top="1" bottom="1" header="0.51180555555555496" footer="0.51180555555555496"/>
  <pageSetup paperSize="9" firstPageNumber="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1"/>
  <sheetViews>
    <sheetView tabSelected="1" zoomScaleNormal="100" workbookViewId="0">
      <selection activeCell="I15" sqref="I15"/>
    </sheetView>
  </sheetViews>
  <sheetFormatPr defaultRowHeight="12.75" x14ac:dyDescent="0.2"/>
  <cols>
    <col min="1" max="1" width="50.28515625" style="39" customWidth="1"/>
    <col min="2" max="5" width="7.42578125" style="39" customWidth="1"/>
    <col min="6" max="6" width="7.5703125" style="39" customWidth="1"/>
    <col min="7" max="7" width="6.7109375" style="39" customWidth="1"/>
    <col min="8" max="8" width="7.42578125" style="116" customWidth="1"/>
    <col min="9" max="9" width="8.42578125" style="39" customWidth="1"/>
    <col min="10" max="11" width="7.42578125" style="39" customWidth="1"/>
    <col min="12" max="13" width="8.28515625" style="39" customWidth="1"/>
    <col min="14" max="14" width="10.42578125" style="39" customWidth="1"/>
    <col min="15" max="16" width="7.42578125" style="39" customWidth="1"/>
    <col min="17" max="17" width="7.5703125" style="39" customWidth="1"/>
    <col min="18" max="18" width="8.28515625" style="39" customWidth="1"/>
    <col min="19" max="19" width="8.7109375" style="39" customWidth="1"/>
    <col min="20" max="1022" width="8.7109375" customWidth="1"/>
  </cols>
  <sheetData>
    <row r="1" spans="1:20" x14ac:dyDescent="0.2">
      <c r="A1" s="271" t="s">
        <v>4</v>
      </c>
      <c r="B1" s="287" t="s">
        <v>142</v>
      </c>
      <c r="C1" s="287"/>
      <c r="D1" s="287"/>
      <c r="E1" s="287"/>
      <c r="F1" s="287"/>
      <c r="G1" s="287"/>
      <c r="H1" s="287"/>
      <c r="I1" s="287"/>
      <c r="J1" s="287"/>
      <c r="K1" s="287"/>
      <c r="L1" s="287"/>
      <c r="M1" s="287"/>
      <c r="N1" s="287"/>
      <c r="O1" s="287"/>
      <c r="P1" s="287"/>
      <c r="Q1" s="287"/>
      <c r="R1" s="287"/>
      <c r="S1" s="287"/>
    </row>
    <row r="2" spans="1:20" ht="136.5" customHeight="1" x14ac:dyDescent="0.2">
      <c r="A2" s="271"/>
      <c r="B2" s="279" t="s">
        <v>143</v>
      </c>
      <c r="C2" s="279"/>
      <c r="D2" s="279"/>
      <c r="E2" s="279"/>
      <c r="F2" s="315" t="s">
        <v>144</v>
      </c>
      <c r="G2" s="315"/>
      <c r="H2" s="315"/>
      <c r="I2" s="315"/>
      <c r="J2" s="279" t="s">
        <v>145</v>
      </c>
      <c r="K2" s="279"/>
      <c r="L2" s="279"/>
      <c r="M2" s="279"/>
      <c r="N2" s="316" t="s">
        <v>146</v>
      </c>
      <c r="O2" s="316"/>
      <c r="P2" s="315" t="s">
        <v>147</v>
      </c>
      <c r="Q2" s="315"/>
      <c r="R2" s="279" t="s">
        <v>148</v>
      </c>
      <c r="S2" s="279"/>
    </row>
    <row r="3" spans="1:20" ht="12.75" customHeight="1" x14ac:dyDescent="0.2">
      <c r="A3" s="271"/>
      <c r="B3" s="278" t="s">
        <v>149</v>
      </c>
      <c r="C3" s="318" t="s">
        <v>150</v>
      </c>
      <c r="D3" s="319"/>
      <c r="E3" s="320"/>
      <c r="F3" s="278" t="s">
        <v>149</v>
      </c>
      <c r="G3" s="279" t="s">
        <v>150</v>
      </c>
      <c r="H3" s="279"/>
      <c r="I3" s="279"/>
      <c r="J3" s="317" t="s">
        <v>149</v>
      </c>
      <c r="K3" s="316" t="s">
        <v>150</v>
      </c>
      <c r="L3" s="316"/>
      <c r="M3" s="316"/>
      <c r="N3" s="277" t="s">
        <v>149</v>
      </c>
      <c r="O3" s="277" t="s">
        <v>151</v>
      </c>
      <c r="P3" s="277" t="s">
        <v>152</v>
      </c>
      <c r="Q3" s="277" t="s">
        <v>151</v>
      </c>
      <c r="R3" s="278" t="s">
        <v>149</v>
      </c>
      <c r="S3" s="278" t="s">
        <v>151</v>
      </c>
    </row>
    <row r="4" spans="1:20" ht="12.75" customHeight="1" x14ac:dyDescent="0.2">
      <c r="A4" s="271"/>
      <c r="B4" s="278"/>
      <c r="C4" s="321" t="s">
        <v>38</v>
      </c>
      <c r="D4" s="321" t="s">
        <v>153</v>
      </c>
      <c r="E4" s="278" t="s">
        <v>154</v>
      </c>
      <c r="F4" s="278"/>
      <c r="G4" s="318" t="s">
        <v>38</v>
      </c>
      <c r="H4" s="301" t="s">
        <v>153</v>
      </c>
      <c r="I4" s="277" t="s">
        <v>154</v>
      </c>
      <c r="J4" s="317"/>
      <c r="K4" s="277" t="s">
        <v>38</v>
      </c>
      <c r="L4" s="277" t="s">
        <v>153</v>
      </c>
      <c r="M4" s="277" t="s">
        <v>154</v>
      </c>
      <c r="N4" s="277"/>
      <c r="O4" s="277"/>
      <c r="P4" s="277"/>
      <c r="Q4" s="277"/>
      <c r="R4" s="278"/>
      <c r="S4" s="278"/>
    </row>
    <row r="5" spans="1:20" ht="76.5" customHeight="1" x14ac:dyDescent="0.2">
      <c r="A5" s="271"/>
      <c r="B5" s="278"/>
      <c r="C5" s="298"/>
      <c r="D5" s="298"/>
      <c r="E5" s="278"/>
      <c r="F5" s="278"/>
      <c r="G5" s="318"/>
      <c r="H5" s="301"/>
      <c r="I5" s="277"/>
      <c r="J5" s="317"/>
      <c r="K5" s="277"/>
      <c r="L5" s="277"/>
      <c r="M5" s="277"/>
      <c r="N5" s="277"/>
      <c r="O5" s="277"/>
      <c r="P5" s="277"/>
      <c r="Q5" s="277"/>
      <c r="R5" s="278"/>
      <c r="S5" s="278"/>
    </row>
    <row r="6" spans="1:20" x14ac:dyDescent="0.2">
      <c r="A6" s="157" t="s">
        <v>95</v>
      </c>
      <c r="B6" s="157">
        <v>143</v>
      </c>
      <c r="C6" s="142">
        <v>144</v>
      </c>
      <c r="D6" s="142">
        <v>145</v>
      </c>
      <c r="E6" s="136">
        <v>146</v>
      </c>
      <c r="F6" s="158">
        <v>147</v>
      </c>
      <c r="G6" s="159">
        <v>148</v>
      </c>
      <c r="H6" s="159">
        <v>149</v>
      </c>
      <c r="I6" s="141">
        <v>150</v>
      </c>
      <c r="J6" s="141">
        <v>151</v>
      </c>
      <c r="K6" s="141">
        <v>152</v>
      </c>
      <c r="L6" s="141">
        <v>153</v>
      </c>
      <c r="M6" s="159">
        <v>154</v>
      </c>
      <c r="N6" s="157">
        <v>155</v>
      </c>
      <c r="O6" s="141">
        <v>156</v>
      </c>
      <c r="P6" s="157">
        <v>157</v>
      </c>
      <c r="Q6" s="157">
        <v>158</v>
      </c>
      <c r="R6" s="157">
        <v>159</v>
      </c>
      <c r="S6" s="157">
        <v>160</v>
      </c>
    </row>
    <row r="7" spans="1:20" s="165" customFormat="1" ht="18.75" customHeight="1" x14ac:dyDescent="0.2">
      <c r="A7" s="147" t="s">
        <v>172</v>
      </c>
      <c r="B7" s="137">
        <f>SUM(B8+B9)</f>
        <v>6773</v>
      </c>
      <c r="C7" s="137">
        <f t="shared" ref="C7:S7" si="0">SUM(C8+C9)</f>
        <v>948</v>
      </c>
      <c r="D7" s="137">
        <f t="shared" si="0"/>
        <v>375</v>
      </c>
      <c r="E7" s="137">
        <f t="shared" si="0"/>
        <v>563</v>
      </c>
      <c r="F7" s="137">
        <f t="shared" si="0"/>
        <v>0</v>
      </c>
      <c r="G7" s="137">
        <f t="shared" si="0"/>
        <v>0</v>
      </c>
      <c r="H7" s="137">
        <f t="shared" si="0"/>
        <v>0</v>
      </c>
      <c r="I7" s="137">
        <f t="shared" si="0"/>
        <v>0</v>
      </c>
      <c r="J7" s="137">
        <f t="shared" si="0"/>
        <v>0</v>
      </c>
      <c r="K7" s="137">
        <f t="shared" si="0"/>
        <v>0</v>
      </c>
      <c r="L7" s="137">
        <f t="shared" si="0"/>
        <v>0</v>
      </c>
      <c r="M7" s="137">
        <f t="shared" si="0"/>
        <v>0</v>
      </c>
      <c r="N7" s="137">
        <f t="shared" si="0"/>
        <v>1453</v>
      </c>
      <c r="O7" s="137">
        <f t="shared" si="0"/>
        <v>48</v>
      </c>
      <c r="P7" s="137">
        <f t="shared" si="0"/>
        <v>0</v>
      </c>
      <c r="Q7" s="137">
        <f t="shared" si="0"/>
        <v>0</v>
      </c>
      <c r="R7" s="137">
        <f t="shared" si="0"/>
        <v>792</v>
      </c>
      <c r="S7" s="137">
        <f t="shared" si="0"/>
        <v>11</v>
      </c>
    </row>
    <row r="8" spans="1:20" ht="15" x14ac:dyDescent="0.2">
      <c r="A8" s="124" t="s">
        <v>165</v>
      </c>
      <c r="B8" s="217">
        <v>6464</v>
      </c>
      <c r="C8" s="7">
        <v>439</v>
      </c>
      <c r="D8" s="7">
        <v>299</v>
      </c>
      <c r="E8" s="7">
        <v>130</v>
      </c>
      <c r="F8" s="217">
        <v>0</v>
      </c>
      <c r="G8" s="217">
        <v>0</v>
      </c>
      <c r="H8" s="217">
        <v>0</v>
      </c>
      <c r="I8" s="217">
        <v>0</v>
      </c>
      <c r="J8" s="217">
        <v>0</v>
      </c>
      <c r="K8" s="217">
        <v>0</v>
      </c>
      <c r="L8" s="217">
        <v>0</v>
      </c>
      <c r="M8" s="111">
        <v>0</v>
      </c>
      <c r="N8" s="229">
        <v>1064</v>
      </c>
      <c r="O8" s="229">
        <v>27</v>
      </c>
      <c r="P8" s="229">
        <v>0</v>
      </c>
      <c r="Q8" s="229">
        <v>0</v>
      </c>
      <c r="R8" s="218">
        <v>567</v>
      </c>
      <c r="S8" s="218">
        <v>8</v>
      </c>
    </row>
    <row r="9" spans="1:20" ht="13.5" customHeight="1" x14ac:dyDescent="0.2">
      <c r="A9" s="124" t="s">
        <v>170</v>
      </c>
      <c r="B9" s="217">
        <v>309</v>
      </c>
      <c r="C9" s="7">
        <v>509</v>
      </c>
      <c r="D9" s="7">
        <v>76</v>
      </c>
      <c r="E9" s="7">
        <v>433</v>
      </c>
      <c r="F9" s="217">
        <v>0</v>
      </c>
      <c r="G9" s="217">
        <v>0</v>
      </c>
      <c r="H9" s="217">
        <v>0</v>
      </c>
      <c r="I9" s="217">
        <v>0</v>
      </c>
      <c r="J9" s="217">
        <v>0</v>
      </c>
      <c r="K9" s="217">
        <v>0</v>
      </c>
      <c r="L9" s="217">
        <v>0</v>
      </c>
      <c r="M9" s="217">
        <v>0</v>
      </c>
      <c r="N9" s="229">
        <v>389</v>
      </c>
      <c r="O9" s="229">
        <v>21</v>
      </c>
      <c r="P9" s="229">
        <v>0</v>
      </c>
      <c r="Q9" s="229">
        <v>0</v>
      </c>
      <c r="R9" s="218">
        <v>225</v>
      </c>
      <c r="S9" s="218">
        <v>3</v>
      </c>
    </row>
    <row r="10" spans="1:20" s="165" customFormat="1" ht="15.75" customHeight="1" x14ac:dyDescent="0.2">
      <c r="A10" s="147" t="s">
        <v>171</v>
      </c>
      <c r="B10" s="137">
        <f>SUM(B11+B12)</f>
        <v>18019</v>
      </c>
      <c r="C10" s="137">
        <f t="shared" ref="C10:S10" si="1">SUM(C11+C12)</f>
        <v>12716</v>
      </c>
      <c r="D10" s="137">
        <f t="shared" si="1"/>
        <v>2958</v>
      </c>
      <c r="E10" s="137">
        <f t="shared" si="1"/>
        <v>9069</v>
      </c>
      <c r="F10" s="137">
        <f t="shared" si="1"/>
        <v>0</v>
      </c>
      <c r="G10" s="137">
        <f t="shared" si="1"/>
        <v>0</v>
      </c>
      <c r="H10" s="137">
        <f t="shared" si="1"/>
        <v>0</v>
      </c>
      <c r="I10" s="137">
        <f t="shared" si="1"/>
        <v>0</v>
      </c>
      <c r="J10" s="137">
        <f t="shared" si="1"/>
        <v>450</v>
      </c>
      <c r="K10" s="137">
        <f t="shared" si="1"/>
        <v>41</v>
      </c>
      <c r="L10" s="137">
        <f t="shared" si="1"/>
        <v>12</v>
      </c>
      <c r="M10" s="137">
        <f t="shared" si="1"/>
        <v>29</v>
      </c>
      <c r="N10" s="137">
        <f t="shared" si="1"/>
        <v>111007</v>
      </c>
      <c r="O10" s="137">
        <f t="shared" si="1"/>
        <v>1699</v>
      </c>
      <c r="P10" s="137">
        <f t="shared" si="1"/>
        <v>0</v>
      </c>
      <c r="Q10" s="137">
        <f t="shared" si="1"/>
        <v>0</v>
      </c>
      <c r="R10" s="137">
        <f t="shared" si="1"/>
        <v>8496</v>
      </c>
      <c r="S10" s="137">
        <f t="shared" si="1"/>
        <v>131</v>
      </c>
    </row>
    <row r="11" spans="1:20" ht="18" customHeight="1" x14ac:dyDescent="0.2">
      <c r="A11" s="124" t="s">
        <v>174</v>
      </c>
      <c r="B11" s="217">
        <v>15834</v>
      </c>
      <c r="C11" s="7">
        <v>11301</v>
      </c>
      <c r="D11" s="7">
        <v>2904</v>
      </c>
      <c r="E11" s="7">
        <v>7759</v>
      </c>
      <c r="F11" s="217">
        <v>0</v>
      </c>
      <c r="G11" s="217">
        <v>0</v>
      </c>
      <c r="H11" s="217">
        <v>0</v>
      </c>
      <c r="I11" s="217">
        <v>0</v>
      </c>
      <c r="J11" s="217">
        <v>450</v>
      </c>
      <c r="K11" s="217">
        <v>41</v>
      </c>
      <c r="L11" s="217">
        <v>12</v>
      </c>
      <c r="M11" s="217">
        <v>29</v>
      </c>
      <c r="N11" s="140">
        <v>25252</v>
      </c>
      <c r="O11" s="140">
        <v>579</v>
      </c>
      <c r="P11" s="140">
        <v>0</v>
      </c>
      <c r="Q11" s="140">
        <v>0</v>
      </c>
      <c r="R11" s="140">
        <v>3730</v>
      </c>
      <c r="S11" s="140">
        <v>55</v>
      </c>
      <c r="T11" s="37"/>
    </row>
    <row r="12" spans="1:20" ht="14.25" customHeight="1" x14ac:dyDescent="0.2">
      <c r="A12" s="124" t="s">
        <v>173</v>
      </c>
      <c r="B12" s="217">
        <v>2185</v>
      </c>
      <c r="C12" s="7">
        <v>1415</v>
      </c>
      <c r="D12" s="7">
        <v>54</v>
      </c>
      <c r="E12" s="7">
        <v>1310</v>
      </c>
      <c r="F12" s="217">
        <v>0</v>
      </c>
      <c r="G12" s="217">
        <v>0</v>
      </c>
      <c r="H12" s="217">
        <v>0</v>
      </c>
      <c r="I12" s="217">
        <v>0</v>
      </c>
      <c r="J12" s="217">
        <v>0</v>
      </c>
      <c r="K12" s="217">
        <v>0</v>
      </c>
      <c r="L12" s="217">
        <v>0</v>
      </c>
      <c r="M12" s="217">
        <v>0</v>
      </c>
      <c r="N12" s="144">
        <v>85755</v>
      </c>
      <c r="O12" s="144">
        <v>1120</v>
      </c>
      <c r="P12" s="144">
        <v>0</v>
      </c>
      <c r="Q12" s="144">
        <v>0</v>
      </c>
      <c r="R12" s="230">
        <v>4766</v>
      </c>
      <c r="S12" s="230">
        <v>76</v>
      </c>
    </row>
    <row r="13" spans="1:20" s="165" customFormat="1" ht="29.25" customHeight="1" x14ac:dyDescent="0.2">
      <c r="A13" s="147" t="s">
        <v>196</v>
      </c>
      <c r="B13" s="164">
        <f t="shared" ref="B13:S13" si="2">SUM(B14+B15+B16+B17)</f>
        <v>2344</v>
      </c>
      <c r="C13" s="164">
        <f t="shared" si="2"/>
        <v>2383</v>
      </c>
      <c r="D13" s="164">
        <f t="shared" si="2"/>
        <v>666</v>
      </c>
      <c r="E13" s="164">
        <f t="shared" si="2"/>
        <v>1717</v>
      </c>
      <c r="F13" s="164">
        <f t="shared" si="2"/>
        <v>0</v>
      </c>
      <c r="G13" s="164">
        <f t="shared" si="2"/>
        <v>0</v>
      </c>
      <c r="H13" s="164">
        <f t="shared" si="2"/>
        <v>0</v>
      </c>
      <c r="I13" s="164">
        <f t="shared" si="2"/>
        <v>0</v>
      </c>
      <c r="J13" s="164">
        <f t="shared" si="2"/>
        <v>1127</v>
      </c>
      <c r="K13" s="206">
        <f t="shared" si="2"/>
        <v>40</v>
      </c>
      <c r="L13" s="164">
        <f t="shared" si="2"/>
        <v>37</v>
      </c>
      <c r="M13" s="164">
        <f t="shared" si="2"/>
        <v>3</v>
      </c>
      <c r="N13" s="164">
        <f t="shared" si="2"/>
        <v>26239</v>
      </c>
      <c r="O13" s="164">
        <f t="shared" si="2"/>
        <v>983</v>
      </c>
      <c r="P13" s="164">
        <f t="shared" si="2"/>
        <v>0</v>
      </c>
      <c r="Q13" s="164">
        <f t="shared" si="2"/>
        <v>0</v>
      </c>
      <c r="R13" s="206">
        <f t="shared" si="2"/>
        <v>10642</v>
      </c>
      <c r="S13" s="206">
        <f t="shared" si="2"/>
        <v>153</v>
      </c>
    </row>
    <row r="14" spans="1:20" ht="18" customHeight="1" x14ac:dyDescent="0.2">
      <c r="A14" s="16" t="s">
        <v>175</v>
      </c>
      <c r="B14" s="135">
        <v>2064</v>
      </c>
      <c r="C14" s="160">
        <v>1023</v>
      </c>
      <c r="D14" s="160">
        <v>624</v>
      </c>
      <c r="E14" s="160">
        <v>399</v>
      </c>
      <c r="F14" s="135">
        <v>0</v>
      </c>
      <c r="G14" s="135">
        <v>0</v>
      </c>
      <c r="H14" s="135">
        <v>0</v>
      </c>
      <c r="I14" s="135">
        <v>0</v>
      </c>
      <c r="J14" s="135">
        <v>1127</v>
      </c>
      <c r="K14" s="135">
        <v>40</v>
      </c>
      <c r="L14" s="135">
        <v>37</v>
      </c>
      <c r="M14" s="135">
        <v>3</v>
      </c>
      <c r="N14" s="134">
        <v>7424</v>
      </c>
      <c r="O14" s="134">
        <v>260</v>
      </c>
      <c r="P14" s="195">
        <v>0</v>
      </c>
      <c r="Q14" s="195">
        <v>0</v>
      </c>
      <c r="R14" s="134">
        <v>5433</v>
      </c>
      <c r="S14" s="134">
        <v>84</v>
      </c>
    </row>
    <row r="15" spans="1:20" ht="38.25" customHeight="1" x14ac:dyDescent="0.2">
      <c r="A15" s="16" t="s">
        <v>176</v>
      </c>
      <c r="B15" s="214">
        <v>17</v>
      </c>
      <c r="C15" s="214">
        <v>5</v>
      </c>
      <c r="D15" s="214">
        <v>5</v>
      </c>
      <c r="E15" s="214">
        <v>0</v>
      </c>
      <c r="F15" s="214">
        <v>0</v>
      </c>
      <c r="G15" s="214">
        <v>0</v>
      </c>
      <c r="H15" s="214">
        <v>0</v>
      </c>
      <c r="I15" s="214">
        <v>0</v>
      </c>
      <c r="J15" s="214">
        <v>0</v>
      </c>
      <c r="K15" s="214">
        <v>0</v>
      </c>
      <c r="L15" s="214">
        <v>0</v>
      </c>
      <c r="M15" s="214">
        <v>0</v>
      </c>
      <c r="N15" s="214">
        <v>477</v>
      </c>
      <c r="O15" s="214">
        <v>24</v>
      </c>
      <c r="P15" s="214">
        <v>0</v>
      </c>
      <c r="Q15" s="214">
        <v>0</v>
      </c>
      <c r="R15" s="214">
        <v>253</v>
      </c>
      <c r="S15" s="214">
        <v>4</v>
      </c>
    </row>
    <row r="16" spans="1:20" ht="25.5" x14ac:dyDescent="0.2">
      <c r="A16" s="148" t="s">
        <v>177</v>
      </c>
      <c r="B16" s="215">
        <f>SUM(B42)</f>
        <v>0</v>
      </c>
      <c r="C16" s="215">
        <f t="shared" ref="C16:S16" si="3">SUM(C42)</f>
        <v>0</v>
      </c>
      <c r="D16" s="215">
        <f t="shared" si="3"/>
        <v>0</v>
      </c>
      <c r="E16" s="215">
        <f t="shared" si="3"/>
        <v>0</v>
      </c>
      <c r="F16" s="215">
        <f t="shared" si="3"/>
        <v>0</v>
      </c>
      <c r="G16" s="215">
        <f t="shared" si="3"/>
        <v>0</v>
      </c>
      <c r="H16" s="215">
        <f t="shared" si="3"/>
        <v>0</v>
      </c>
      <c r="I16" s="215">
        <f t="shared" si="3"/>
        <v>0</v>
      </c>
      <c r="J16" s="215">
        <f t="shared" si="3"/>
        <v>0</v>
      </c>
      <c r="K16" s="215">
        <f t="shared" si="3"/>
        <v>0</v>
      </c>
      <c r="L16" s="215">
        <f t="shared" si="3"/>
        <v>0</v>
      </c>
      <c r="M16" s="215">
        <f t="shared" si="3"/>
        <v>0</v>
      </c>
      <c r="N16" s="215">
        <f t="shared" si="3"/>
        <v>234</v>
      </c>
      <c r="O16" s="215">
        <f t="shared" si="3"/>
        <v>17</v>
      </c>
      <c r="P16" s="215">
        <f t="shared" si="3"/>
        <v>0</v>
      </c>
      <c r="Q16" s="215">
        <f t="shared" si="3"/>
        <v>0</v>
      </c>
      <c r="R16" s="215">
        <f t="shared" si="3"/>
        <v>183</v>
      </c>
      <c r="S16" s="215">
        <f t="shared" si="3"/>
        <v>6</v>
      </c>
    </row>
    <row r="17" spans="1:19" ht="14.25" x14ac:dyDescent="0.2">
      <c r="A17" s="124" t="s">
        <v>178</v>
      </c>
      <c r="B17" s="175">
        <v>263</v>
      </c>
      <c r="C17" s="235">
        <v>1355</v>
      </c>
      <c r="D17" s="235">
        <v>37</v>
      </c>
      <c r="E17" s="235">
        <v>1318</v>
      </c>
      <c r="F17" s="175">
        <v>0</v>
      </c>
      <c r="G17" s="175">
        <v>0</v>
      </c>
      <c r="H17" s="175">
        <v>0</v>
      </c>
      <c r="I17" s="175">
        <v>0</v>
      </c>
      <c r="J17" s="175">
        <v>0</v>
      </c>
      <c r="K17" s="175">
        <v>0</v>
      </c>
      <c r="L17" s="175">
        <v>0</v>
      </c>
      <c r="M17" s="175">
        <v>0</v>
      </c>
      <c r="N17" s="188">
        <v>18104</v>
      </c>
      <c r="O17" s="188">
        <v>682</v>
      </c>
      <c r="P17" s="236">
        <v>0</v>
      </c>
      <c r="Q17" s="236">
        <v>0</v>
      </c>
      <c r="R17" s="188">
        <v>4773</v>
      </c>
      <c r="S17" s="188">
        <v>59</v>
      </c>
    </row>
    <row r="18" spans="1:19" s="165" customFormat="1" ht="27.75" customHeight="1" x14ac:dyDescent="0.2">
      <c r="A18" s="147" t="s">
        <v>197</v>
      </c>
      <c r="B18" s="137">
        <f>SUM(B19+B20+B23+B24+B25+B26+B31)</f>
        <v>16</v>
      </c>
      <c r="C18" s="137">
        <f t="shared" ref="C18:S18" si="4">SUM(C19+C20+C23+C24+C25+C26+C31)</f>
        <v>260</v>
      </c>
      <c r="D18" s="137">
        <f t="shared" si="4"/>
        <v>2</v>
      </c>
      <c r="E18" s="137">
        <f t="shared" si="4"/>
        <v>258</v>
      </c>
      <c r="F18" s="137">
        <f t="shared" si="4"/>
        <v>0</v>
      </c>
      <c r="G18" s="137">
        <f t="shared" si="4"/>
        <v>0</v>
      </c>
      <c r="H18" s="137">
        <f t="shared" si="4"/>
        <v>0</v>
      </c>
      <c r="I18" s="137">
        <f t="shared" si="4"/>
        <v>0</v>
      </c>
      <c r="J18" s="137">
        <f t="shared" si="4"/>
        <v>83</v>
      </c>
      <c r="K18" s="137">
        <f t="shared" si="4"/>
        <v>42</v>
      </c>
      <c r="L18" s="137">
        <f t="shared" si="4"/>
        <v>28</v>
      </c>
      <c r="M18" s="137">
        <f t="shared" si="4"/>
        <v>14</v>
      </c>
      <c r="N18" s="137">
        <v>199</v>
      </c>
      <c r="O18" s="137">
        <v>47</v>
      </c>
      <c r="P18" s="137">
        <v>0</v>
      </c>
      <c r="Q18" s="137">
        <v>0</v>
      </c>
      <c r="R18" s="137">
        <f t="shared" si="4"/>
        <v>270</v>
      </c>
      <c r="S18" s="137">
        <f t="shared" si="4"/>
        <v>4</v>
      </c>
    </row>
    <row r="19" spans="1:19" ht="25.5" customHeight="1" x14ac:dyDescent="0.2">
      <c r="A19" s="150" t="s">
        <v>179</v>
      </c>
      <c r="B19" s="134">
        <v>0</v>
      </c>
      <c r="C19" s="134">
        <v>0</v>
      </c>
      <c r="D19" s="134">
        <v>0</v>
      </c>
      <c r="E19" s="134">
        <v>0</v>
      </c>
      <c r="F19" s="134">
        <v>0</v>
      </c>
      <c r="G19" s="134">
        <v>0</v>
      </c>
      <c r="H19" s="134">
        <v>0</v>
      </c>
      <c r="I19" s="134">
        <v>0</v>
      </c>
      <c r="J19" s="134">
        <v>8</v>
      </c>
      <c r="K19" s="134">
        <v>14</v>
      </c>
      <c r="L19" s="134">
        <v>14</v>
      </c>
      <c r="M19" s="134">
        <v>0</v>
      </c>
      <c r="N19" s="140">
        <v>199</v>
      </c>
      <c r="O19" s="140">
        <v>47</v>
      </c>
      <c r="P19" s="140">
        <v>0</v>
      </c>
      <c r="Q19" s="140">
        <v>0</v>
      </c>
      <c r="R19" s="140">
        <v>150</v>
      </c>
      <c r="S19" s="140">
        <v>2</v>
      </c>
    </row>
    <row r="20" spans="1:19" ht="28.5" customHeight="1" x14ac:dyDescent="0.2">
      <c r="A20" s="149" t="s">
        <v>208</v>
      </c>
      <c r="B20" s="138">
        <f>SUM(B21+B22)</f>
        <v>0</v>
      </c>
      <c r="C20" s="138">
        <f t="shared" ref="C20:S20" si="5">SUM(C21+C22)</f>
        <v>0</v>
      </c>
      <c r="D20" s="138">
        <f t="shared" si="5"/>
        <v>0</v>
      </c>
      <c r="E20" s="138">
        <f t="shared" si="5"/>
        <v>0</v>
      </c>
      <c r="F20" s="207">
        <f t="shared" si="5"/>
        <v>0</v>
      </c>
      <c r="G20" s="207">
        <f t="shared" si="5"/>
        <v>0</v>
      </c>
      <c r="H20" s="207">
        <f t="shared" si="5"/>
        <v>0</v>
      </c>
      <c r="I20" s="207">
        <f t="shared" si="5"/>
        <v>0</v>
      </c>
      <c r="J20" s="207">
        <f t="shared" si="5"/>
        <v>75</v>
      </c>
      <c r="K20" s="207">
        <f t="shared" si="5"/>
        <v>28</v>
      </c>
      <c r="L20" s="207">
        <f t="shared" si="5"/>
        <v>14</v>
      </c>
      <c r="M20" s="207">
        <f t="shared" si="5"/>
        <v>14</v>
      </c>
      <c r="N20" s="207">
        <f t="shared" si="5"/>
        <v>98</v>
      </c>
      <c r="O20" s="207">
        <f t="shared" si="5"/>
        <v>13</v>
      </c>
      <c r="P20" s="207">
        <f t="shared" si="5"/>
        <v>0</v>
      </c>
      <c r="Q20" s="207">
        <f t="shared" si="5"/>
        <v>0</v>
      </c>
      <c r="R20" s="207">
        <f t="shared" si="5"/>
        <v>120</v>
      </c>
      <c r="S20" s="207">
        <f t="shared" si="5"/>
        <v>2</v>
      </c>
    </row>
    <row r="21" spans="1:19" ht="27" customHeight="1" x14ac:dyDescent="0.2">
      <c r="A21" s="23" t="s">
        <v>181</v>
      </c>
      <c r="B21" s="139">
        <v>0</v>
      </c>
      <c r="C21" s="139">
        <v>0</v>
      </c>
      <c r="D21" s="139">
        <v>0</v>
      </c>
      <c r="E21" s="139">
        <v>0</v>
      </c>
      <c r="F21" s="208">
        <v>0</v>
      </c>
      <c r="G21" s="208">
        <v>0</v>
      </c>
      <c r="H21" s="208">
        <v>0</v>
      </c>
      <c r="I21" s="208">
        <v>0</v>
      </c>
      <c r="J21" s="208">
        <v>75</v>
      </c>
      <c r="K21" s="208">
        <v>28</v>
      </c>
      <c r="L21" s="208">
        <v>14</v>
      </c>
      <c r="M21" s="208">
        <v>14</v>
      </c>
      <c r="N21" s="208">
        <v>72</v>
      </c>
      <c r="O21" s="208">
        <v>3</v>
      </c>
      <c r="P21" s="208">
        <v>0</v>
      </c>
      <c r="Q21" s="208">
        <v>0</v>
      </c>
      <c r="R21" s="208">
        <v>120</v>
      </c>
      <c r="S21" s="208">
        <v>2</v>
      </c>
    </row>
    <row r="22" spans="1:19" ht="18.75" customHeight="1" x14ac:dyDescent="0.2">
      <c r="A22" s="23" t="s">
        <v>182</v>
      </c>
      <c r="B22" s="134">
        <v>0</v>
      </c>
      <c r="C22" s="134">
        <v>0</v>
      </c>
      <c r="D22" s="134">
        <v>0</v>
      </c>
      <c r="E22" s="134">
        <v>0</v>
      </c>
      <c r="F22" s="208">
        <v>0</v>
      </c>
      <c r="G22" s="208">
        <v>0</v>
      </c>
      <c r="H22" s="208">
        <v>0</v>
      </c>
      <c r="I22" s="208">
        <v>0</v>
      </c>
      <c r="J22" s="208">
        <v>0</v>
      </c>
      <c r="K22" s="208">
        <v>0</v>
      </c>
      <c r="L22" s="208">
        <v>0</v>
      </c>
      <c r="M22" s="208">
        <v>0</v>
      </c>
      <c r="N22" s="208">
        <v>26</v>
      </c>
      <c r="O22" s="208">
        <v>10</v>
      </c>
      <c r="P22" s="208">
        <v>0</v>
      </c>
      <c r="Q22" s="208">
        <v>0</v>
      </c>
      <c r="R22" s="208">
        <v>0</v>
      </c>
      <c r="S22" s="208">
        <v>0</v>
      </c>
    </row>
    <row r="23" spans="1:19" ht="14.25" x14ac:dyDescent="0.2">
      <c r="A23" s="150" t="s">
        <v>183</v>
      </c>
      <c r="B23" s="134">
        <v>16</v>
      </c>
      <c r="C23" s="134">
        <v>260</v>
      </c>
      <c r="D23" s="134">
        <v>2</v>
      </c>
      <c r="E23" s="134">
        <v>258</v>
      </c>
      <c r="F23" s="134">
        <v>0</v>
      </c>
      <c r="G23" s="134">
        <v>0</v>
      </c>
      <c r="H23" s="134">
        <v>0</v>
      </c>
      <c r="I23" s="134">
        <v>0</v>
      </c>
      <c r="J23" s="134">
        <v>0</v>
      </c>
      <c r="K23" s="134">
        <v>0</v>
      </c>
      <c r="L23" s="134">
        <v>0</v>
      </c>
      <c r="M23" s="134">
        <v>0</v>
      </c>
      <c r="N23" s="134">
        <v>16</v>
      </c>
      <c r="O23" s="134">
        <v>2</v>
      </c>
      <c r="P23" s="134">
        <v>0</v>
      </c>
      <c r="Q23" s="134">
        <v>0</v>
      </c>
      <c r="R23" s="135">
        <v>0</v>
      </c>
      <c r="S23" s="135">
        <v>0</v>
      </c>
    </row>
    <row r="24" spans="1:19" ht="25.5" x14ac:dyDescent="0.2">
      <c r="A24" s="150" t="s">
        <v>184</v>
      </c>
      <c r="B24" s="134">
        <v>0</v>
      </c>
      <c r="C24" s="134">
        <v>0</v>
      </c>
      <c r="D24" s="134">
        <v>0</v>
      </c>
      <c r="E24" s="134">
        <v>0</v>
      </c>
      <c r="F24" s="134">
        <v>0</v>
      </c>
      <c r="G24" s="134">
        <v>0</v>
      </c>
      <c r="H24" s="134">
        <v>0</v>
      </c>
      <c r="I24" s="134">
        <v>0</v>
      </c>
      <c r="J24" s="134">
        <v>0</v>
      </c>
      <c r="K24" s="134">
        <v>0</v>
      </c>
      <c r="L24" s="134">
        <v>0</v>
      </c>
      <c r="M24" s="134">
        <v>0</v>
      </c>
      <c r="N24" s="134">
        <v>0</v>
      </c>
      <c r="O24" s="134">
        <v>0</v>
      </c>
      <c r="P24" s="167">
        <v>0</v>
      </c>
      <c r="Q24" s="134">
        <v>0</v>
      </c>
      <c r="R24" s="135">
        <v>0</v>
      </c>
      <c r="S24" s="135">
        <v>0</v>
      </c>
    </row>
    <row r="25" spans="1:19" ht="14.25" x14ac:dyDescent="0.2">
      <c r="A25" s="151" t="s">
        <v>185</v>
      </c>
      <c r="B25" s="138"/>
      <c r="C25" s="26"/>
      <c r="D25" s="26"/>
      <c r="E25" s="26"/>
      <c r="F25" s="138"/>
      <c r="G25" s="138"/>
      <c r="H25" s="138"/>
      <c r="I25" s="138"/>
      <c r="J25" s="138"/>
      <c r="K25" s="26"/>
      <c r="L25" s="138"/>
      <c r="M25" s="138"/>
      <c r="N25" s="143"/>
      <c r="O25" s="143"/>
      <c r="P25" s="143"/>
      <c r="Q25" s="143"/>
      <c r="R25" s="143"/>
      <c r="S25" s="143"/>
    </row>
    <row r="26" spans="1:19" ht="15.75" customHeight="1" x14ac:dyDescent="0.2">
      <c r="A26" s="11" t="s">
        <v>198</v>
      </c>
      <c r="B26" s="138">
        <f>SUM(B29)</f>
        <v>0</v>
      </c>
      <c r="C26" s="138">
        <f t="shared" ref="C26:S26" si="6">SUM(C29)</f>
        <v>0</v>
      </c>
      <c r="D26" s="138">
        <f t="shared" si="6"/>
        <v>0</v>
      </c>
      <c r="E26" s="138">
        <f t="shared" si="6"/>
        <v>0</v>
      </c>
      <c r="F26" s="138">
        <f t="shared" si="6"/>
        <v>0</v>
      </c>
      <c r="G26" s="138">
        <f t="shared" si="6"/>
        <v>0</v>
      </c>
      <c r="H26" s="138">
        <f t="shared" si="6"/>
        <v>0</v>
      </c>
      <c r="I26" s="138">
        <f t="shared" si="6"/>
        <v>0</v>
      </c>
      <c r="J26" s="138">
        <f t="shared" si="6"/>
        <v>0</v>
      </c>
      <c r="K26" s="138">
        <f t="shared" si="6"/>
        <v>0</v>
      </c>
      <c r="L26" s="138">
        <f t="shared" si="6"/>
        <v>0</v>
      </c>
      <c r="M26" s="138">
        <f t="shared" si="6"/>
        <v>0</v>
      </c>
      <c r="N26" s="138">
        <f t="shared" si="6"/>
        <v>56</v>
      </c>
      <c r="O26" s="138">
        <f t="shared" si="6"/>
        <v>7</v>
      </c>
      <c r="P26" s="138">
        <f t="shared" si="6"/>
        <v>0</v>
      </c>
      <c r="Q26" s="138">
        <f t="shared" si="6"/>
        <v>0</v>
      </c>
      <c r="R26" s="138">
        <f t="shared" si="6"/>
        <v>0</v>
      </c>
      <c r="S26" s="138">
        <f t="shared" si="6"/>
        <v>0</v>
      </c>
    </row>
    <row r="27" spans="1:19" ht="26.25" customHeight="1" x14ac:dyDescent="0.2">
      <c r="A27" s="16" t="s">
        <v>186</v>
      </c>
      <c r="B27" s="134">
        <v>914</v>
      </c>
      <c r="C27" s="134">
        <v>302</v>
      </c>
      <c r="D27" s="134">
        <v>231</v>
      </c>
      <c r="E27" s="134">
        <v>71</v>
      </c>
      <c r="F27" s="134">
        <v>0</v>
      </c>
      <c r="G27" s="134">
        <v>0</v>
      </c>
      <c r="H27" s="134">
        <v>0</v>
      </c>
      <c r="I27" s="134">
        <v>0</v>
      </c>
      <c r="J27" s="134">
        <v>0</v>
      </c>
      <c r="K27" s="134">
        <v>0</v>
      </c>
      <c r="L27" s="134">
        <v>0</v>
      </c>
      <c r="M27" s="134">
        <v>0</v>
      </c>
      <c r="N27" s="134">
        <v>1071</v>
      </c>
      <c r="O27" s="134">
        <v>52</v>
      </c>
      <c r="P27" s="134">
        <v>0</v>
      </c>
      <c r="Q27" s="134">
        <v>0</v>
      </c>
      <c r="R27" s="134">
        <v>75</v>
      </c>
      <c r="S27" s="134">
        <v>1</v>
      </c>
    </row>
    <row r="28" spans="1:19" ht="37.5" customHeight="1" x14ac:dyDescent="0.2">
      <c r="A28" s="16" t="s">
        <v>187</v>
      </c>
      <c r="B28" s="134">
        <v>0</v>
      </c>
      <c r="C28" s="134">
        <v>0</v>
      </c>
      <c r="D28" s="134">
        <v>0</v>
      </c>
      <c r="E28" s="134">
        <v>0</v>
      </c>
      <c r="F28" s="134">
        <v>0</v>
      </c>
      <c r="G28" s="134">
        <v>0</v>
      </c>
      <c r="H28" s="134">
        <v>0</v>
      </c>
      <c r="I28" s="134">
        <v>0</v>
      </c>
      <c r="J28" s="134">
        <v>0</v>
      </c>
      <c r="K28" s="134">
        <v>0</v>
      </c>
      <c r="L28" s="134">
        <v>0</v>
      </c>
      <c r="M28" s="134">
        <v>0</v>
      </c>
      <c r="N28" s="134">
        <v>64</v>
      </c>
      <c r="O28" s="134">
        <v>6</v>
      </c>
      <c r="P28" s="134">
        <v>0</v>
      </c>
      <c r="Q28" s="134">
        <v>0</v>
      </c>
      <c r="R28" s="134">
        <v>0</v>
      </c>
      <c r="S28" s="134">
        <v>0</v>
      </c>
    </row>
    <row r="29" spans="1:19" ht="24" customHeight="1" x14ac:dyDescent="0.2">
      <c r="A29" s="16" t="s">
        <v>188</v>
      </c>
      <c r="B29" s="134">
        <v>0</v>
      </c>
      <c r="C29" s="134">
        <v>0</v>
      </c>
      <c r="D29" s="134">
        <v>0</v>
      </c>
      <c r="E29" s="134">
        <v>0</v>
      </c>
      <c r="F29" s="134">
        <v>0</v>
      </c>
      <c r="G29" s="134">
        <v>0</v>
      </c>
      <c r="H29" s="134">
        <v>0</v>
      </c>
      <c r="I29" s="134">
        <v>0</v>
      </c>
      <c r="J29" s="134">
        <v>0</v>
      </c>
      <c r="K29" s="134">
        <v>0</v>
      </c>
      <c r="L29" s="134">
        <v>0</v>
      </c>
      <c r="M29" s="134">
        <v>0</v>
      </c>
      <c r="N29" s="134">
        <v>56</v>
      </c>
      <c r="O29" s="134">
        <v>7</v>
      </c>
      <c r="P29" s="134">
        <v>0</v>
      </c>
      <c r="Q29" s="134">
        <v>0</v>
      </c>
      <c r="R29" s="134">
        <v>0</v>
      </c>
      <c r="S29" s="134">
        <v>0</v>
      </c>
    </row>
    <row r="30" spans="1:19" s="165" customFormat="1" ht="14.25" x14ac:dyDescent="0.2">
      <c r="A30" s="200" t="s">
        <v>203</v>
      </c>
      <c r="B30" s="137">
        <f>SUM(B27+B28+B29)</f>
        <v>914</v>
      </c>
      <c r="C30" s="137">
        <f t="shared" ref="C30:S30" si="7">SUM(C27+C28+C29)</f>
        <v>302</v>
      </c>
      <c r="D30" s="137">
        <f t="shared" si="7"/>
        <v>231</v>
      </c>
      <c r="E30" s="137">
        <f t="shared" si="7"/>
        <v>71</v>
      </c>
      <c r="F30" s="137">
        <f t="shared" si="7"/>
        <v>0</v>
      </c>
      <c r="G30" s="137">
        <f t="shared" si="7"/>
        <v>0</v>
      </c>
      <c r="H30" s="137">
        <f t="shared" si="7"/>
        <v>0</v>
      </c>
      <c r="I30" s="137">
        <f t="shared" si="7"/>
        <v>0</v>
      </c>
      <c r="J30" s="137">
        <f t="shared" si="7"/>
        <v>0</v>
      </c>
      <c r="K30" s="137">
        <f t="shared" si="7"/>
        <v>0</v>
      </c>
      <c r="L30" s="137">
        <f t="shared" si="7"/>
        <v>0</v>
      </c>
      <c r="M30" s="137">
        <f t="shared" si="7"/>
        <v>0</v>
      </c>
      <c r="N30" s="137">
        <f t="shared" si="7"/>
        <v>1191</v>
      </c>
      <c r="O30" s="137">
        <f t="shared" si="7"/>
        <v>65</v>
      </c>
      <c r="P30" s="137">
        <f t="shared" si="7"/>
        <v>0</v>
      </c>
      <c r="Q30" s="137">
        <f t="shared" si="7"/>
        <v>0</v>
      </c>
      <c r="R30" s="137">
        <f t="shared" si="7"/>
        <v>75</v>
      </c>
      <c r="S30" s="137">
        <f t="shared" si="7"/>
        <v>1</v>
      </c>
    </row>
    <row r="31" spans="1:19" ht="13.5" customHeight="1" x14ac:dyDescent="0.2">
      <c r="A31" s="11" t="s">
        <v>199</v>
      </c>
      <c r="B31" s="138">
        <f t="shared" ref="B31:S31" si="8">SUM(B34)</f>
        <v>0</v>
      </c>
      <c r="C31" s="138">
        <f t="shared" si="8"/>
        <v>0</v>
      </c>
      <c r="D31" s="138">
        <f t="shared" si="8"/>
        <v>0</v>
      </c>
      <c r="E31" s="138">
        <f t="shared" si="8"/>
        <v>0</v>
      </c>
      <c r="F31" s="138">
        <f t="shared" si="8"/>
        <v>0</v>
      </c>
      <c r="G31" s="138">
        <f t="shared" si="8"/>
        <v>0</v>
      </c>
      <c r="H31" s="138">
        <f t="shared" si="8"/>
        <v>0</v>
      </c>
      <c r="I31" s="138">
        <f t="shared" si="8"/>
        <v>0</v>
      </c>
      <c r="J31" s="138">
        <f t="shared" si="8"/>
        <v>0</v>
      </c>
      <c r="K31" s="138">
        <f t="shared" si="8"/>
        <v>0</v>
      </c>
      <c r="L31" s="138">
        <f t="shared" si="8"/>
        <v>0</v>
      </c>
      <c r="M31" s="138">
        <f t="shared" si="8"/>
        <v>0</v>
      </c>
      <c r="N31" s="138">
        <f t="shared" si="8"/>
        <v>0</v>
      </c>
      <c r="O31" s="138">
        <f t="shared" si="8"/>
        <v>0</v>
      </c>
      <c r="P31" s="138">
        <f t="shared" si="8"/>
        <v>0</v>
      </c>
      <c r="Q31" s="138">
        <f t="shared" si="8"/>
        <v>0</v>
      </c>
      <c r="R31" s="138">
        <f t="shared" si="8"/>
        <v>0</v>
      </c>
      <c r="S31" s="138">
        <f t="shared" si="8"/>
        <v>0</v>
      </c>
    </row>
    <row r="32" spans="1:19" ht="25.5" customHeight="1" x14ac:dyDescent="0.2">
      <c r="A32" s="23" t="s">
        <v>166</v>
      </c>
      <c r="B32" s="141">
        <v>588</v>
      </c>
      <c r="C32" s="141">
        <v>138</v>
      </c>
      <c r="D32" s="141">
        <v>114</v>
      </c>
      <c r="E32" s="141">
        <v>24</v>
      </c>
      <c r="F32" s="133">
        <v>0</v>
      </c>
      <c r="G32" s="133">
        <v>0</v>
      </c>
      <c r="H32" s="133">
        <v>0</v>
      </c>
      <c r="I32" s="133">
        <v>0</v>
      </c>
      <c r="J32" s="133">
        <v>0</v>
      </c>
      <c r="K32" s="166">
        <v>0</v>
      </c>
      <c r="L32" s="166">
        <v>0</v>
      </c>
      <c r="M32" s="166">
        <v>0</v>
      </c>
      <c r="N32" s="166">
        <v>794</v>
      </c>
      <c r="O32" s="166">
        <v>16</v>
      </c>
      <c r="P32" s="166">
        <v>0</v>
      </c>
      <c r="Q32" s="166">
        <v>0</v>
      </c>
      <c r="R32" s="166">
        <v>0</v>
      </c>
      <c r="S32" s="166">
        <v>0</v>
      </c>
    </row>
    <row r="33" spans="1:19" ht="38.25" x14ac:dyDescent="0.2">
      <c r="A33" s="23" t="s">
        <v>167</v>
      </c>
      <c r="B33" s="133">
        <v>0</v>
      </c>
      <c r="C33" s="133">
        <v>0</v>
      </c>
      <c r="D33" s="133">
        <v>0</v>
      </c>
      <c r="E33" s="133">
        <v>0</v>
      </c>
      <c r="F33" s="133">
        <v>0</v>
      </c>
      <c r="G33" s="133">
        <v>0</v>
      </c>
      <c r="H33" s="133">
        <v>0</v>
      </c>
      <c r="I33" s="133">
        <v>0</v>
      </c>
      <c r="J33" s="133">
        <v>0</v>
      </c>
      <c r="K33" s="166">
        <v>0</v>
      </c>
      <c r="L33" s="166">
        <v>0</v>
      </c>
      <c r="M33" s="166">
        <v>0</v>
      </c>
      <c r="N33" s="166">
        <v>8</v>
      </c>
      <c r="O33" s="166">
        <v>1</v>
      </c>
      <c r="P33" s="166">
        <v>0</v>
      </c>
      <c r="Q33" s="166">
        <v>0</v>
      </c>
      <c r="R33" s="166">
        <v>0</v>
      </c>
      <c r="S33" s="166">
        <v>0</v>
      </c>
    </row>
    <row r="34" spans="1:19" ht="12.75" customHeight="1" x14ac:dyDescent="0.2">
      <c r="A34" s="23" t="s">
        <v>168</v>
      </c>
      <c r="B34" s="175">
        <v>0</v>
      </c>
      <c r="C34" s="175">
        <v>0</v>
      </c>
      <c r="D34" s="175">
        <v>0</v>
      </c>
      <c r="E34" s="175">
        <v>0</v>
      </c>
      <c r="F34" s="175">
        <v>0</v>
      </c>
      <c r="G34" s="175">
        <v>0</v>
      </c>
      <c r="H34" s="175">
        <v>0</v>
      </c>
      <c r="I34" s="175">
        <v>0</v>
      </c>
      <c r="J34" s="175">
        <v>0</v>
      </c>
      <c r="K34" s="175">
        <v>0</v>
      </c>
      <c r="L34" s="175">
        <v>0</v>
      </c>
      <c r="M34" s="175">
        <v>0</v>
      </c>
      <c r="N34" s="188">
        <v>0</v>
      </c>
      <c r="O34" s="188">
        <v>0</v>
      </c>
      <c r="P34" s="188">
        <v>0</v>
      </c>
      <c r="Q34" s="188">
        <v>0</v>
      </c>
      <c r="R34" s="187">
        <v>0</v>
      </c>
      <c r="S34" s="187">
        <v>0</v>
      </c>
    </row>
    <row r="35" spans="1:19" s="165" customFormat="1" ht="14.25" x14ac:dyDescent="0.2">
      <c r="A35" s="201" t="s">
        <v>204</v>
      </c>
      <c r="B35" s="137">
        <f>SUM(B32+B33+B34)</f>
        <v>588</v>
      </c>
      <c r="C35" s="137">
        <f t="shared" ref="C35:S35" si="9">SUM(C32+C33+C34)</f>
        <v>138</v>
      </c>
      <c r="D35" s="137">
        <f t="shared" si="9"/>
        <v>114</v>
      </c>
      <c r="E35" s="137">
        <f t="shared" si="9"/>
        <v>24</v>
      </c>
      <c r="F35" s="137">
        <f t="shared" si="9"/>
        <v>0</v>
      </c>
      <c r="G35" s="137">
        <f t="shared" si="9"/>
        <v>0</v>
      </c>
      <c r="H35" s="137">
        <f t="shared" si="9"/>
        <v>0</v>
      </c>
      <c r="I35" s="137">
        <f t="shared" si="9"/>
        <v>0</v>
      </c>
      <c r="J35" s="137">
        <f t="shared" si="9"/>
        <v>0</v>
      </c>
      <c r="K35" s="137">
        <f t="shared" si="9"/>
        <v>0</v>
      </c>
      <c r="L35" s="137">
        <f t="shared" si="9"/>
        <v>0</v>
      </c>
      <c r="M35" s="137">
        <f t="shared" si="9"/>
        <v>0</v>
      </c>
      <c r="N35" s="137">
        <f t="shared" si="9"/>
        <v>802</v>
      </c>
      <c r="O35" s="137">
        <f t="shared" si="9"/>
        <v>17</v>
      </c>
      <c r="P35" s="137">
        <f t="shared" si="9"/>
        <v>0</v>
      </c>
      <c r="Q35" s="137">
        <f t="shared" si="9"/>
        <v>0</v>
      </c>
      <c r="R35" s="137">
        <f t="shared" si="9"/>
        <v>0</v>
      </c>
      <c r="S35" s="137">
        <f t="shared" si="9"/>
        <v>0</v>
      </c>
    </row>
    <row r="36" spans="1:19" ht="27.75" customHeight="1" x14ac:dyDescent="0.2">
      <c r="A36" s="30" t="s">
        <v>200</v>
      </c>
      <c r="B36" s="138">
        <f>SUM(B37+B38)</f>
        <v>152</v>
      </c>
      <c r="C36" s="138">
        <f t="shared" ref="C36:S36" si="10">SUM(C37+C38)</f>
        <v>216</v>
      </c>
      <c r="D36" s="138">
        <f t="shared" si="10"/>
        <v>53</v>
      </c>
      <c r="E36" s="138">
        <f t="shared" si="10"/>
        <v>163</v>
      </c>
      <c r="F36" s="138">
        <f t="shared" si="10"/>
        <v>0</v>
      </c>
      <c r="G36" s="138">
        <f t="shared" si="10"/>
        <v>0</v>
      </c>
      <c r="H36" s="138">
        <f t="shared" si="10"/>
        <v>0</v>
      </c>
      <c r="I36" s="138">
        <f t="shared" si="10"/>
        <v>0</v>
      </c>
      <c r="J36" s="138">
        <f t="shared" si="10"/>
        <v>0</v>
      </c>
      <c r="K36" s="138">
        <f t="shared" si="10"/>
        <v>0</v>
      </c>
      <c r="L36" s="138">
        <f t="shared" si="10"/>
        <v>0</v>
      </c>
      <c r="M36" s="138">
        <f t="shared" si="10"/>
        <v>0</v>
      </c>
      <c r="N36" s="138">
        <f t="shared" si="10"/>
        <v>324</v>
      </c>
      <c r="O36" s="138">
        <f t="shared" si="10"/>
        <v>64</v>
      </c>
      <c r="P36" s="138">
        <f t="shared" si="10"/>
        <v>11</v>
      </c>
      <c r="Q36" s="138">
        <f t="shared" si="10"/>
        <v>2</v>
      </c>
      <c r="R36" s="138">
        <f t="shared" si="10"/>
        <v>58</v>
      </c>
      <c r="S36" s="138">
        <f t="shared" si="10"/>
        <v>2</v>
      </c>
    </row>
    <row r="37" spans="1:19" ht="17.25" customHeight="1" x14ac:dyDescent="0.2">
      <c r="A37" s="16" t="s">
        <v>189</v>
      </c>
      <c r="B37" s="217">
        <v>140</v>
      </c>
      <c r="C37" s="217">
        <v>212</v>
      </c>
      <c r="D37" s="217">
        <v>49</v>
      </c>
      <c r="E37" s="217">
        <v>163</v>
      </c>
      <c r="F37" s="217">
        <v>0</v>
      </c>
      <c r="G37" s="217">
        <v>0</v>
      </c>
      <c r="H37" s="217">
        <v>0</v>
      </c>
      <c r="I37" s="217">
        <v>0</v>
      </c>
      <c r="J37" s="217">
        <v>0</v>
      </c>
      <c r="K37" s="217">
        <v>0</v>
      </c>
      <c r="L37" s="217">
        <v>0</v>
      </c>
      <c r="M37" s="217">
        <v>0</v>
      </c>
      <c r="N37" s="217">
        <v>270</v>
      </c>
      <c r="O37" s="217">
        <v>60</v>
      </c>
      <c r="P37" s="195">
        <v>11</v>
      </c>
      <c r="Q37" s="195">
        <v>2</v>
      </c>
      <c r="R37" s="195">
        <v>0</v>
      </c>
      <c r="S37" s="195">
        <v>0</v>
      </c>
    </row>
    <row r="38" spans="1:19" ht="38.25" customHeight="1" x14ac:dyDescent="0.2">
      <c r="A38" s="32" t="s">
        <v>190</v>
      </c>
      <c r="B38" s="217">
        <v>12</v>
      </c>
      <c r="C38" s="217">
        <v>4</v>
      </c>
      <c r="D38" s="217">
        <v>4</v>
      </c>
      <c r="E38" s="217">
        <v>0</v>
      </c>
      <c r="F38" s="217">
        <v>0</v>
      </c>
      <c r="G38" s="217">
        <v>0</v>
      </c>
      <c r="H38" s="217">
        <v>0</v>
      </c>
      <c r="I38" s="217">
        <v>0</v>
      </c>
      <c r="J38" s="217">
        <v>0</v>
      </c>
      <c r="K38" s="7">
        <v>0</v>
      </c>
      <c r="L38" s="217">
        <v>0</v>
      </c>
      <c r="M38" s="217">
        <v>0</v>
      </c>
      <c r="N38" s="217">
        <v>54</v>
      </c>
      <c r="O38" s="217">
        <v>4</v>
      </c>
      <c r="P38" s="195">
        <v>0</v>
      </c>
      <c r="Q38" s="195">
        <v>0</v>
      </c>
      <c r="R38" s="195">
        <v>58</v>
      </c>
      <c r="S38" s="195">
        <v>2</v>
      </c>
    </row>
    <row r="39" spans="1:19" ht="27.75" customHeight="1" x14ac:dyDescent="0.2">
      <c r="A39" s="11" t="s">
        <v>201</v>
      </c>
      <c r="B39" s="138">
        <f>SUM(B40+B41+B42)</f>
        <v>36</v>
      </c>
      <c r="C39" s="138">
        <f t="shared" ref="C39:S39" si="11">SUM(C40+C41+C42)</f>
        <v>40</v>
      </c>
      <c r="D39" s="138">
        <f t="shared" si="11"/>
        <v>16</v>
      </c>
      <c r="E39" s="138">
        <f t="shared" si="11"/>
        <v>12</v>
      </c>
      <c r="F39" s="138">
        <f t="shared" si="11"/>
        <v>0</v>
      </c>
      <c r="G39" s="138">
        <f t="shared" si="11"/>
        <v>0</v>
      </c>
      <c r="H39" s="138">
        <f t="shared" si="11"/>
        <v>0</v>
      </c>
      <c r="I39" s="138">
        <f t="shared" si="11"/>
        <v>0</v>
      </c>
      <c r="J39" s="138">
        <f t="shared" si="11"/>
        <v>0</v>
      </c>
      <c r="K39" s="138">
        <f t="shared" si="11"/>
        <v>0</v>
      </c>
      <c r="L39" s="138">
        <f t="shared" si="11"/>
        <v>0</v>
      </c>
      <c r="M39" s="138">
        <f t="shared" si="11"/>
        <v>0</v>
      </c>
      <c r="N39" s="138">
        <f t="shared" si="11"/>
        <v>487</v>
      </c>
      <c r="O39" s="138">
        <f t="shared" si="11"/>
        <v>28</v>
      </c>
      <c r="P39" s="138">
        <f t="shared" si="11"/>
        <v>0</v>
      </c>
      <c r="Q39" s="138">
        <f t="shared" si="11"/>
        <v>0</v>
      </c>
      <c r="R39" s="138">
        <f t="shared" si="11"/>
        <v>2616</v>
      </c>
      <c r="S39" s="138">
        <f t="shared" si="11"/>
        <v>16</v>
      </c>
    </row>
    <row r="40" spans="1:19" ht="27.75" customHeight="1" x14ac:dyDescent="0.2">
      <c r="A40" s="16" t="s">
        <v>191</v>
      </c>
      <c r="B40" s="168">
        <v>36</v>
      </c>
      <c r="C40" s="168">
        <v>40</v>
      </c>
      <c r="D40" s="168">
        <v>16</v>
      </c>
      <c r="E40" s="168">
        <v>12</v>
      </c>
      <c r="F40" s="168">
        <v>0</v>
      </c>
      <c r="G40" s="168">
        <v>0</v>
      </c>
      <c r="H40" s="168">
        <v>0</v>
      </c>
      <c r="I40" s="168">
        <v>0</v>
      </c>
      <c r="J40" s="168">
        <v>0</v>
      </c>
      <c r="K40" s="168">
        <v>0</v>
      </c>
      <c r="L40" s="168">
        <v>0</v>
      </c>
      <c r="M40" s="168">
        <v>0</v>
      </c>
      <c r="N40" s="168">
        <v>100</v>
      </c>
      <c r="O40" s="168">
        <v>5</v>
      </c>
      <c r="P40" s="168">
        <v>0</v>
      </c>
      <c r="Q40" s="168">
        <v>0</v>
      </c>
      <c r="R40" s="205">
        <v>2238</v>
      </c>
      <c r="S40" s="205">
        <v>8</v>
      </c>
    </row>
    <row r="41" spans="1:19" ht="37.5" customHeight="1" x14ac:dyDescent="0.2">
      <c r="A41" s="16" t="s">
        <v>192</v>
      </c>
      <c r="B41" s="168">
        <v>0</v>
      </c>
      <c r="C41" s="168">
        <v>0</v>
      </c>
      <c r="D41" s="168">
        <v>0</v>
      </c>
      <c r="E41" s="168">
        <v>0</v>
      </c>
      <c r="F41" s="168">
        <v>0</v>
      </c>
      <c r="G41" s="168">
        <v>0</v>
      </c>
      <c r="H41" s="168">
        <v>0</v>
      </c>
      <c r="I41" s="168">
        <v>0</v>
      </c>
      <c r="J41" s="168">
        <v>0</v>
      </c>
      <c r="K41" s="7">
        <v>0</v>
      </c>
      <c r="L41" s="199">
        <v>0</v>
      </c>
      <c r="M41" s="199">
        <v>0</v>
      </c>
      <c r="N41" s="168">
        <v>153</v>
      </c>
      <c r="O41" s="168">
        <v>6</v>
      </c>
      <c r="P41" s="168">
        <v>0</v>
      </c>
      <c r="Q41" s="168">
        <v>0</v>
      </c>
      <c r="R41" s="168">
        <v>195</v>
      </c>
      <c r="S41" s="168">
        <v>2</v>
      </c>
    </row>
    <row r="42" spans="1:19" ht="25.5" x14ac:dyDescent="0.2">
      <c r="A42" s="16" t="s">
        <v>193</v>
      </c>
      <c r="B42" s="168">
        <v>0</v>
      </c>
      <c r="C42" s="168">
        <v>0</v>
      </c>
      <c r="D42" s="168">
        <v>0</v>
      </c>
      <c r="E42" s="168">
        <v>0</v>
      </c>
      <c r="F42" s="168">
        <v>0</v>
      </c>
      <c r="G42" s="168">
        <v>0</v>
      </c>
      <c r="H42" s="168">
        <v>0</v>
      </c>
      <c r="I42" s="168">
        <v>0</v>
      </c>
      <c r="J42" s="168">
        <v>0</v>
      </c>
      <c r="K42" s="7">
        <v>0</v>
      </c>
      <c r="L42" s="199">
        <v>0</v>
      </c>
      <c r="M42" s="199">
        <v>0</v>
      </c>
      <c r="N42" s="168">
        <v>234</v>
      </c>
      <c r="O42" s="168">
        <v>17</v>
      </c>
      <c r="P42" s="168">
        <v>0</v>
      </c>
      <c r="Q42" s="168">
        <v>0</v>
      </c>
      <c r="R42" s="168">
        <v>183</v>
      </c>
      <c r="S42" s="168">
        <v>6</v>
      </c>
    </row>
    <row r="43" spans="1:19" ht="25.5" x14ac:dyDescent="0.2">
      <c r="A43" s="19" t="s">
        <v>202</v>
      </c>
      <c r="B43" s="138">
        <f t="shared" ref="B43:S43" si="12">B44+B45</f>
        <v>0</v>
      </c>
      <c r="C43" s="138">
        <f t="shared" si="12"/>
        <v>0</v>
      </c>
      <c r="D43" s="138">
        <f t="shared" si="12"/>
        <v>0</v>
      </c>
      <c r="E43" s="138">
        <f t="shared" si="12"/>
        <v>0</v>
      </c>
      <c r="F43" s="138">
        <f t="shared" si="12"/>
        <v>0</v>
      </c>
      <c r="G43" s="138">
        <f t="shared" si="12"/>
        <v>0</v>
      </c>
      <c r="H43" s="138">
        <f t="shared" si="12"/>
        <v>0</v>
      </c>
      <c r="I43" s="138">
        <f t="shared" si="12"/>
        <v>0</v>
      </c>
      <c r="J43" s="138">
        <f t="shared" si="12"/>
        <v>0</v>
      </c>
      <c r="K43" s="138">
        <f t="shared" si="12"/>
        <v>0</v>
      </c>
      <c r="L43" s="138">
        <f t="shared" si="12"/>
        <v>0</v>
      </c>
      <c r="M43" s="138">
        <f t="shared" si="12"/>
        <v>0</v>
      </c>
      <c r="N43" s="138">
        <f t="shared" si="12"/>
        <v>0</v>
      </c>
      <c r="O43" s="138">
        <f t="shared" si="12"/>
        <v>0</v>
      </c>
      <c r="P43" s="138">
        <f t="shared" si="12"/>
        <v>0</v>
      </c>
      <c r="Q43" s="138">
        <f t="shared" si="12"/>
        <v>0</v>
      </c>
      <c r="R43" s="138">
        <f t="shared" si="12"/>
        <v>0</v>
      </c>
      <c r="S43" s="138">
        <f t="shared" si="12"/>
        <v>0</v>
      </c>
    </row>
    <row r="44" spans="1:19" ht="19.5" customHeight="1" x14ac:dyDescent="0.2">
      <c r="A44" s="152" t="s">
        <v>194</v>
      </c>
      <c r="B44" s="167">
        <v>0</v>
      </c>
      <c r="C44" s="167">
        <v>0</v>
      </c>
      <c r="D44" s="167">
        <v>0</v>
      </c>
      <c r="E44" s="167">
        <v>0</v>
      </c>
      <c r="F44" s="167">
        <v>0</v>
      </c>
      <c r="G44" s="167">
        <v>0</v>
      </c>
      <c r="H44" s="167">
        <v>0</v>
      </c>
      <c r="I44" s="167">
        <v>0</v>
      </c>
      <c r="J44" s="167">
        <v>0</v>
      </c>
      <c r="K44" s="167">
        <v>0</v>
      </c>
      <c r="L44" s="167">
        <v>0</v>
      </c>
      <c r="M44" s="167">
        <v>0</v>
      </c>
      <c r="N44" s="167">
        <v>0</v>
      </c>
      <c r="O44" s="167">
        <v>0</v>
      </c>
      <c r="P44" s="167">
        <v>0</v>
      </c>
      <c r="Q44" s="167">
        <v>0</v>
      </c>
      <c r="R44" s="167">
        <v>0</v>
      </c>
      <c r="S44" s="167">
        <v>0</v>
      </c>
    </row>
    <row r="45" spans="1:19" ht="38.25" x14ac:dyDescent="0.2">
      <c r="A45" s="153" t="s">
        <v>195</v>
      </c>
      <c r="B45" s="167">
        <v>0</v>
      </c>
      <c r="C45" s="167">
        <v>0</v>
      </c>
      <c r="D45" s="167">
        <v>0</v>
      </c>
      <c r="E45" s="167">
        <v>0</v>
      </c>
      <c r="F45" s="167">
        <v>0</v>
      </c>
      <c r="G45" s="167">
        <v>0</v>
      </c>
      <c r="H45" s="167">
        <v>0</v>
      </c>
      <c r="I45" s="167">
        <v>0</v>
      </c>
      <c r="J45" s="167">
        <v>0</v>
      </c>
      <c r="K45" s="167">
        <v>0</v>
      </c>
      <c r="L45" s="167">
        <v>0</v>
      </c>
      <c r="M45" s="167">
        <v>0</v>
      </c>
      <c r="N45" s="167">
        <v>0</v>
      </c>
      <c r="O45" s="167">
        <v>0</v>
      </c>
      <c r="P45" s="167">
        <v>0</v>
      </c>
      <c r="Q45" s="167">
        <v>0</v>
      </c>
      <c r="R45" s="167">
        <v>0</v>
      </c>
      <c r="S45" s="167">
        <v>0</v>
      </c>
    </row>
    <row r="46" spans="1:19" ht="25.5" x14ac:dyDescent="0.2">
      <c r="A46" s="154" t="s">
        <v>206</v>
      </c>
      <c r="B46" s="155">
        <f>SUM(B7+B10+B13+B18)</f>
        <v>27152</v>
      </c>
      <c r="C46" s="155">
        <f t="shared" ref="C46:S46" si="13">SUM(C7+C10+C13+C18)</f>
        <v>16307</v>
      </c>
      <c r="D46" s="155">
        <f t="shared" si="13"/>
        <v>4001</v>
      </c>
      <c r="E46" s="155">
        <f t="shared" si="13"/>
        <v>11607</v>
      </c>
      <c r="F46" s="155">
        <f t="shared" si="13"/>
        <v>0</v>
      </c>
      <c r="G46" s="155">
        <f t="shared" si="13"/>
        <v>0</v>
      </c>
      <c r="H46" s="155">
        <f t="shared" si="13"/>
        <v>0</v>
      </c>
      <c r="I46" s="155">
        <f t="shared" si="13"/>
        <v>0</v>
      </c>
      <c r="J46" s="155">
        <f t="shared" si="13"/>
        <v>1660</v>
      </c>
      <c r="K46" s="155">
        <f t="shared" si="13"/>
        <v>123</v>
      </c>
      <c r="L46" s="155">
        <f t="shared" si="13"/>
        <v>77</v>
      </c>
      <c r="M46" s="155">
        <f t="shared" si="13"/>
        <v>46</v>
      </c>
      <c r="N46" s="155">
        <f t="shared" si="13"/>
        <v>138898</v>
      </c>
      <c r="O46" s="155">
        <f t="shared" si="13"/>
        <v>2777</v>
      </c>
      <c r="P46" s="155">
        <f t="shared" si="13"/>
        <v>0</v>
      </c>
      <c r="Q46" s="155">
        <f t="shared" si="13"/>
        <v>0</v>
      </c>
      <c r="R46" s="155">
        <f t="shared" si="13"/>
        <v>20200</v>
      </c>
      <c r="S46" s="155">
        <f t="shared" si="13"/>
        <v>299</v>
      </c>
    </row>
    <row r="47" spans="1:19" x14ac:dyDescent="0.2">
      <c r="H47" s="39"/>
    </row>
    <row r="48" spans="1:19" x14ac:dyDescent="0.2">
      <c r="H48" s="39"/>
    </row>
    <row r="49" spans="8:8" x14ac:dyDescent="0.2">
      <c r="H49" s="39"/>
    </row>
    <row r="50" spans="8:8" x14ac:dyDescent="0.2">
      <c r="H50" s="39"/>
    </row>
    <row r="51" spans="8:8" x14ac:dyDescent="0.2">
      <c r="H51" s="39"/>
    </row>
    <row r="52" spans="8:8" x14ac:dyDescent="0.2">
      <c r="H52" s="39"/>
    </row>
    <row r="53" spans="8:8" x14ac:dyDescent="0.2">
      <c r="H53" s="39"/>
    </row>
    <row r="54" spans="8:8" x14ac:dyDescent="0.2">
      <c r="H54" s="39"/>
    </row>
    <row r="55" spans="8:8" x14ac:dyDescent="0.2">
      <c r="H55" s="39"/>
    </row>
    <row r="56" spans="8:8" x14ac:dyDescent="0.2">
      <c r="H56" s="39"/>
    </row>
    <row r="57" spans="8:8" x14ac:dyDescent="0.2">
      <c r="H57" s="39"/>
    </row>
    <row r="58" spans="8:8" x14ac:dyDescent="0.2">
      <c r="H58" s="39"/>
    </row>
    <row r="59" spans="8:8" x14ac:dyDescent="0.2">
      <c r="H59" s="39"/>
    </row>
    <row r="60" spans="8:8" x14ac:dyDescent="0.2">
      <c r="H60" s="39"/>
    </row>
    <row r="61" spans="8:8" x14ac:dyDescent="0.2">
      <c r="H61" s="39"/>
    </row>
    <row r="62" spans="8:8" x14ac:dyDescent="0.2">
      <c r="H62" s="39"/>
    </row>
    <row r="63" spans="8:8" x14ac:dyDescent="0.2">
      <c r="H63" s="39"/>
    </row>
    <row r="64" spans="8:8" x14ac:dyDescent="0.2">
      <c r="H64" s="39"/>
    </row>
    <row r="65" spans="8:8" x14ac:dyDescent="0.2">
      <c r="H65" s="39"/>
    </row>
    <row r="66" spans="8:8" x14ac:dyDescent="0.2">
      <c r="H66" s="39"/>
    </row>
    <row r="67" spans="8:8" x14ac:dyDescent="0.2">
      <c r="H67" s="39"/>
    </row>
    <row r="68" spans="8:8" x14ac:dyDescent="0.2">
      <c r="H68" s="39"/>
    </row>
    <row r="69" spans="8:8" x14ac:dyDescent="0.2">
      <c r="H69" s="39"/>
    </row>
    <row r="70" spans="8:8" x14ac:dyDescent="0.2">
      <c r="H70" s="39"/>
    </row>
    <row r="71" spans="8:8" x14ac:dyDescent="0.2">
      <c r="H71" s="39"/>
    </row>
    <row r="72" spans="8:8" x14ac:dyDescent="0.2">
      <c r="H72" s="39"/>
    </row>
    <row r="73" spans="8:8" x14ac:dyDescent="0.2">
      <c r="H73" s="39"/>
    </row>
    <row r="74" spans="8:8" x14ac:dyDescent="0.2">
      <c r="H74" s="39"/>
    </row>
    <row r="75" spans="8:8" x14ac:dyDescent="0.2">
      <c r="H75" s="39"/>
    </row>
    <row r="76" spans="8:8" x14ac:dyDescent="0.2">
      <c r="H76" s="39"/>
    </row>
    <row r="77" spans="8:8" x14ac:dyDescent="0.2">
      <c r="H77" s="39"/>
    </row>
    <row r="78" spans="8:8" x14ac:dyDescent="0.2">
      <c r="H78" s="39"/>
    </row>
    <row r="79" spans="8:8" x14ac:dyDescent="0.2">
      <c r="H79" s="39"/>
    </row>
    <row r="80" spans="8:8" x14ac:dyDescent="0.2">
      <c r="H80" s="39"/>
    </row>
    <row r="81" spans="8:8" x14ac:dyDescent="0.2">
      <c r="H81" s="39"/>
    </row>
    <row r="82" spans="8:8" x14ac:dyDescent="0.2">
      <c r="H82" s="39"/>
    </row>
    <row r="83" spans="8:8" x14ac:dyDescent="0.2">
      <c r="H83" s="39"/>
    </row>
    <row r="84" spans="8:8" x14ac:dyDescent="0.2">
      <c r="H84" s="39"/>
    </row>
    <row r="85" spans="8:8" x14ac:dyDescent="0.2">
      <c r="H85" s="39"/>
    </row>
    <row r="86" spans="8:8" x14ac:dyDescent="0.2">
      <c r="H86" s="39"/>
    </row>
    <row r="87" spans="8:8" x14ac:dyDescent="0.2">
      <c r="H87" s="39"/>
    </row>
    <row r="88" spans="8:8" x14ac:dyDescent="0.2">
      <c r="H88" s="39"/>
    </row>
    <row r="89" spans="8:8" x14ac:dyDescent="0.2">
      <c r="H89" s="39"/>
    </row>
    <row r="90" spans="8:8" x14ac:dyDescent="0.2">
      <c r="H90" s="39"/>
    </row>
    <row r="91" spans="8:8" x14ac:dyDescent="0.2">
      <c r="H91" s="39"/>
    </row>
    <row r="92" spans="8:8" x14ac:dyDescent="0.2">
      <c r="H92" s="39"/>
    </row>
    <row r="93" spans="8:8" x14ac:dyDescent="0.2">
      <c r="H93" s="39"/>
    </row>
    <row r="94" spans="8:8" x14ac:dyDescent="0.2">
      <c r="H94" s="39"/>
    </row>
    <row r="95" spans="8:8" x14ac:dyDescent="0.2">
      <c r="H95" s="39"/>
    </row>
    <row r="96" spans="8:8" x14ac:dyDescent="0.2">
      <c r="H96" s="39"/>
    </row>
    <row r="97" spans="8:8" x14ac:dyDescent="0.2">
      <c r="H97" s="39"/>
    </row>
    <row r="98" spans="8:8" x14ac:dyDescent="0.2">
      <c r="H98" s="39"/>
    </row>
    <row r="99" spans="8:8" x14ac:dyDescent="0.2">
      <c r="H99" s="39"/>
    </row>
    <row r="100" spans="8:8" x14ac:dyDescent="0.2">
      <c r="H100" s="39"/>
    </row>
    <row r="101" spans="8:8" x14ac:dyDescent="0.2">
      <c r="H101" s="39"/>
    </row>
    <row r="102" spans="8:8" x14ac:dyDescent="0.2">
      <c r="H102" s="39"/>
    </row>
    <row r="103" spans="8:8" x14ac:dyDescent="0.2">
      <c r="H103" s="39"/>
    </row>
    <row r="104" spans="8:8" x14ac:dyDescent="0.2">
      <c r="H104" s="39"/>
    </row>
    <row r="105" spans="8:8" x14ac:dyDescent="0.2">
      <c r="H105" s="39"/>
    </row>
    <row r="106" spans="8:8" x14ac:dyDescent="0.2">
      <c r="H106" s="39"/>
    </row>
    <row r="107" spans="8:8" x14ac:dyDescent="0.2">
      <c r="H107" s="39"/>
    </row>
    <row r="108" spans="8:8" x14ac:dyDescent="0.2">
      <c r="H108" s="39"/>
    </row>
    <row r="109" spans="8:8" x14ac:dyDescent="0.2">
      <c r="H109" s="39"/>
    </row>
    <row r="110" spans="8:8" x14ac:dyDescent="0.2">
      <c r="H110" s="39"/>
    </row>
    <row r="111" spans="8:8" x14ac:dyDescent="0.2">
      <c r="H111" s="39"/>
    </row>
    <row r="112" spans="8:8" x14ac:dyDescent="0.2">
      <c r="H112" s="39"/>
    </row>
    <row r="113" spans="8:8" x14ac:dyDescent="0.2">
      <c r="H113" s="39"/>
    </row>
    <row r="114" spans="8:8" x14ac:dyDescent="0.2">
      <c r="H114" s="39"/>
    </row>
    <row r="115" spans="8:8" x14ac:dyDescent="0.2">
      <c r="H115" s="39"/>
    </row>
    <row r="116" spans="8:8" x14ac:dyDescent="0.2">
      <c r="H116" s="39"/>
    </row>
    <row r="117" spans="8:8" x14ac:dyDescent="0.2">
      <c r="H117" s="39"/>
    </row>
    <row r="118" spans="8:8" x14ac:dyDescent="0.2">
      <c r="H118" s="39"/>
    </row>
    <row r="119" spans="8:8" x14ac:dyDescent="0.2">
      <c r="H119" s="39"/>
    </row>
    <row r="120" spans="8:8" x14ac:dyDescent="0.2">
      <c r="H120" s="39"/>
    </row>
    <row r="121" spans="8:8" x14ac:dyDescent="0.2">
      <c r="H121" s="39"/>
    </row>
    <row r="122" spans="8:8" x14ac:dyDescent="0.2">
      <c r="H122" s="39"/>
    </row>
    <row r="123" spans="8:8" x14ac:dyDescent="0.2">
      <c r="H123" s="39"/>
    </row>
    <row r="124" spans="8:8" x14ac:dyDescent="0.2">
      <c r="H124" s="39"/>
    </row>
    <row r="125" spans="8:8" x14ac:dyDescent="0.2">
      <c r="H125" s="39"/>
    </row>
    <row r="126" spans="8:8" x14ac:dyDescent="0.2">
      <c r="H126" s="39"/>
    </row>
    <row r="127" spans="8:8" x14ac:dyDescent="0.2">
      <c r="H127" s="39"/>
    </row>
    <row r="128" spans="8:8" x14ac:dyDescent="0.2">
      <c r="H128" s="39"/>
    </row>
    <row r="129" spans="8:8" x14ac:dyDescent="0.2">
      <c r="H129" s="39"/>
    </row>
    <row r="130" spans="8:8" x14ac:dyDescent="0.2">
      <c r="H130" s="39"/>
    </row>
    <row r="131" spans="8:8" x14ac:dyDescent="0.2">
      <c r="H131" s="39"/>
    </row>
    <row r="132" spans="8:8" x14ac:dyDescent="0.2">
      <c r="H132" s="39"/>
    </row>
    <row r="133" spans="8:8" x14ac:dyDescent="0.2">
      <c r="H133" s="39"/>
    </row>
    <row r="134" spans="8:8" x14ac:dyDescent="0.2">
      <c r="H134" s="39"/>
    </row>
    <row r="135" spans="8:8" x14ac:dyDescent="0.2">
      <c r="H135" s="39"/>
    </row>
    <row r="136" spans="8:8" x14ac:dyDescent="0.2">
      <c r="H136" s="39"/>
    </row>
    <row r="137" spans="8:8" x14ac:dyDescent="0.2">
      <c r="H137" s="39"/>
    </row>
    <row r="138" spans="8:8" x14ac:dyDescent="0.2">
      <c r="H138" s="39"/>
    </row>
    <row r="139" spans="8:8" x14ac:dyDescent="0.2">
      <c r="H139" s="39"/>
    </row>
    <row r="140" spans="8:8" x14ac:dyDescent="0.2">
      <c r="H140" s="39"/>
    </row>
    <row r="141" spans="8:8" x14ac:dyDescent="0.2">
      <c r="H141" s="39"/>
    </row>
    <row r="142" spans="8:8" x14ac:dyDescent="0.2">
      <c r="H142" s="39"/>
    </row>
    <row r="143" spans="8:8" x14ac:dyDescent="0.2">
      <c r="H143" s="39"/>
    </row>
    <row r="144" spans="8:8" x14ac:dyDescent="0.2">
      <c r="H144" s="39"/>
    </row>
    <row r="145" spans="8:8" x14ac:dyDescent="0.2">
      <c r="H145" s="39"/>
    </row>
    <row r="146" spans="8:8" x14ac:dyDescent="0.2">
      <c r="H146" s="39"/>
    </row>
    <row r="147" spans="8:8" x14ac:dyDescent="0.2">
      <c r="H147" s="39"/>
    </row>
    <row r="148" spans="8:8" x14ac:dyDescent="0.2">
      <c r="H148" s="39"/>
    </row>
    <row r="149" spans="8:8" x14ac:dyDescent="0.2">
      <c r="H149" s="39"/>
    </row>
    <row r="150" spans="8:8" x14ac:dyDescent="0.2">
      <c r="H150" s="39"/>
    </row>
    <row r="151" spans="8:8" x14ac:dyDescent="0.2">
      <c r="H151" s="39"/>
    </row>
    <row r="152" spans="8:8" x14ac:dyDescent="0.2">
      <c r="H152" s="39"/>
    </row>
    <row r="153" spans="8:8" x14ac:dyDescent="0.2">
      <c r="H153" s="39"/>
    </row>
    <row r="154" spans="8:8" x14ac:dyDescent="0.2">
      <c r="H154" s="39"/>
    </row>
    <row r="155" spans="8:8" x14ac:dyDescent="0.2">
      <c r="H155" s="39"/>
    </row>
    <row r="156" spans="8:8" x14ac:dyDescent="0.2">
      <c r="H156" s="39"/>
    </row>
    <row r="157" spans="8:8" x14ac:dyDescent="0.2">
      <c r="H157" s="39"/>
    </row>
    <row r="158" spans="8:8" x14ac:dyDescent="0.2">
      <c r="H158" s="39"/>
    </row>
    <row r="159" spans="8:8" x14ac:dyDescent="0.2">
      <c r="H159" s="39"/>
    </row>
    <row r="160" spans="8:8" x14ac:dyDescent="0.2">
      <c r="H160" s="39"/>
    </row>
    <row r="161" spans="8:8" x14ac:dyDescent="0.2">
      <c r="H161" s="39"/>
    </row>
    <row r="162" spans="8:8" x14ac:dyDescent="0.2">
      <c r="H162" s="39"/>
    </row>
    <row r="163" spans="8:8" x14ac:dyDescent="0.2">
      <c r="H163" s="39"/>
    </row>
    <row r="164" spans="8:8" x14ac:dyDescent="0.2">
      <c r="H164" s="39"/>
    </row>
    <row r="165" spans="8:8" x14ac:dyDescent="0.2">
      <c r="H165" s="39"/>
    </row>
    <row r="166" spans="8:8" x14ac:dyDescent="0.2">
      <c r="H166" s="39"/>
    </row>
    <row r="167" spans="8:8" x14ac:dyDescent="0.2">
      <c r="H167" s="39"/>
    </row>
    <row r="168" spans="8:8" x14ac:dyDescent="0.2">
      <c r="H168" s="39"/>
    </row>
    <row r="169" spans="8:8" x14ac:dyDescent="0.2">
      <c r="H169" s="39"/>
    </row>
    <row r="170" spans="8:8" x14ac:dyDescent="0.2">
      <c r="H170" s="39"/>
    </row>
    <row r="171" spans="8:8" x14ac:dyDescent="0.2">
      <c r="H171" s="39"/>
    </row>
    <row r="172" spans="8:8" x14ac:dyDescent="0.2">
      <c r="H172" s="39"/>
    </row>
    <row r="173" spans="8:8" x14ac:dyDescent="0.2">
      <c r="H173" s="39"/>
    </row>
    <row r="174" spans="8:8" x14ac:dyDescent="0.2">
      <c r="H174" s="39"/>
    </row>
    <row r="175" spans="8:8" x14ac:dyDescent="0.2">
      <c r="H175" s="39"/>
    </row>
    <row r="176" spans="8:8" x14ac:dyDescent="0.2">
      <c r="H176" s="39"/>
    </row>
    <row r="177" spans="8:8" x14ac:dyDescent="0.2">
      <c r="H177" s="39"/>
    </row>
    <row r="178" spans="8:8" x14ac:dyDescent="0.2">
      <c r="H178" s="39"/>
    </row>
    <row r="179" spans="8:8" x14ac:dyDescent="0.2">
      <c r="H179" s="39"/>
    </row>
    <row r="180" spans="8:8" x14ac:dyDescent="0.2">
      <c r="H180" s="39"/>
    </row>
    <row r="181" spans="8:8" x14ac:dyDescent="0.2">
      <c r="H181" s="39"/>
    </row>
    <row r="182" spans="8:8" x14ac:dyDescent="0.2">
      <c r="H182" s="39"/>
    </row>
    <row r="183" spans="8:8" x14ac:dyDescent="0.2">
      <c r="H183" s="39"/>
    </row>
    <row r="184" spans="8:8" x14ac:dyDescent="0.2">
      <c r="H184" s="39"/>
    </row>
    <row r="185" spans="8:8" x14ac:dyDescent="0.2">
      <c r="H185" s="39"/>
    </row>
    <row r="186" spans="8:8" x14ac:dyDescent="0.2">
      <c r="H186" s="39"/>
    </row>
    <row r="187" spans="8:8" x14ac:dyDescent="0.2">
      <c r="H187" s="39"/>
    </row>
    <row r="188" spans="8:8" x14ac:dyDescent="0.2">
      <c r="H188" s="39"/>
    </row>
    <row r="189" spans="8:8" x14ac:dyDescent="0.2">
      <c r="H189" s="39"/>
    </row>
    <row r="190" spans="8:8" x14ac:dyDescent="0.2">
      <c r="H190" s="39"/>
    </row>
    <row r="191" spans="8:8" x14ac:dyDescent="0.2">
      <c r="H191" s="39"/>
    </row>
    <row r="192" spans="8:8" x14ac:dyDescent="0.2">
      <c r="H192" s="39"/>
    </row>
    <row r="193" spans="8:8" x14ac:dyDescent="0.2">
      <c r="H193" s="39"/>
    </row>
    <row r="194" spans="8:8" x14ac:dyDescent="0.2">
      <c r="H194" s="39"/>
    </row>
    <row r="195" spans="8:8" x14ac:dyDescent="0.2">
      <c r="H195" s="39"/>
    </row>
    <row r="196" spans="8:8" x14ac:dyDescent="0.2">
      <c r="H196" s="39"/>
    </row>
    <row r="197" spans="8:8" x14ac:dyDescent="0.2">
      <c r="H197" s="39"/>
    </row>
    <row r="198" spans="8:8" x14ac:dyDescent="0.2">
      <c r="H198" s="39"/>
    </row>
    <row r="199" spans="8:8" x14ac:dyDescent="0.2">
      <c r="H199" s="39"/>
    </row>
    <row r="200" spans="8:8" x14ac:dyDescent="0.2">
      <c r="H200" s="39"/>
    </row>
    <row r="201" spans="8:8" x14ac:dyDescent="0.2">
      <c r="H201" s="39"/>
    </row>
    <row r="202" spans="8:8" x14ac:dyDescent="0.2">
      <c r="H202" s="39"/>
    </row>
    <row r="203" spans="8:8" x14ac:dyDescent="0.2">
      <c r="H203" s="39"/>
    </row>
    <row r="204" spans="8:8" x14ac:dyDescent="0.2">
      <c r="H204" s="39"/>
    </row>
    <row r="205" spans="8:8" x14ac:dyDescent="0.2">
      <c r="H205" s="39"/>
    </row>
    <row r="206" spans="8:8" x14ac:dyDescent="0.2">
      <c r="H206" s="39"/>
    </row>
    <row r="207" spans="8:8" x14ac:dyDescent="0.2">
      <c r="H207" s="39"/>
    </row>
    <row r="208" spans="8:8" x14ac:dyDescent="0.2">
      <c r="H208" s="39"/>
    </row>
    <row r="209" spans="8:8" x14ac:dyDescent="0.2">
      <c r="H209" s="39"/>
    </row>
    <row r="210" spans="8:8" x14ac:dyDescent="0.2">
      <c r="H210" s="39"/>
    </row>
    <row r="211" spans="8:8" x14ac:dyDescent="0.2">
      <c r="H211" s="39"/>
    </row>
    <row r="212" spans="8:8" x14ac:dyDescent="0.2">
      <c r="H212" s="39"/>
    </row>
    <row r="213" spans="8:8" x14ac:dyDescent="0.2">
      <c r="H213" s="39"/>
    </row>
    <row r="214" spans="8:8" x14ac:dyDescent="0.2">
      <c r="H214" s="39"/>
    </row>
    <row r="215" spans="8:8" x14ac:dyDescent="0.2">
      <c r="H215" s="39"/>
    </row>
    <row r="216" spans="8:8" x14ac:dyDescent="0.2">
      <c r="H216" s="39"/>
    </row>
    <row r="217" spans="8:8" x14ac:dyDescent="0.2">
      <c r="H217" s="39"/>
    </row>
    <row r="218" spans="8:8" x14ac:dyDescent="0.2">
      <c r="H218" s="39"/>
    </row>
    <row r="219" spans="8:8" x14ac:dyDescent="0.2">
      <c r="H219" s="39"/>
    </row>
    <row r="220" spans="8:8" x14ac:dyDescent="0.2">
      <c r="H220" s="39"/>
    </row>
    <row r="221" spans="8:8" x14ac:dyDescent="0.2">
      <c r="H221" s="39"/>
    </row>
    <row r="222" spans="8:8" x14ac:dyDescent="0.2">
      <c r="H222" s="39"/>
    </row>
    <row r="223" spans="8:8" x14ac:dyDescent="0.2">
      <c r="H223" s="39"/>
    </row>
    <row r="224" spans="8:8" x14ac:dyDescent="0.2">
      <c r="H224" s="39"/>
    </row>
    <row r="225" spans="8:8" x14ac:dyDescent="0.2">
      <c r="H225" s="39"/>
    </row>
    <row r="226" spans="8:8" x14ac:dyDescent="0.2">
      <c r="H226" s="39"/>
    </row>
    <row r="227" spans="8:8" x14ac:dyDescent="0.2">
      <c r="H227" s="39"/>
    </row>
    <row r="228" spans="8:8" x14ac:dyDescent="0.2">
      <c r="H228" s="39"/>
    </row>
    <row r="229" spans="8:8" x14ac:dyDescent="0.2">
      <c r="H229" s="39"/>
    </row>
    <row r="230" spans="8:8" x14ac:dyDescent="0.2">
      <c r="H230" s="39"/>
    </row>
    <row r="231" spans="8:8" x14ac:dyDescent="0.2">
      <c r="H231" s="39"/>
    </row>
    <row r="232" spans="8:8" x14ac:dyDescent="0.2">
      <c r="H232" s="39"/>
    </row>
    <row r="233" spans="8:8" x14ac:dyDescent="0.2">
      <c r="H233" s="39"/>
    </row>
    <row r="234" spans="8:8" x14ac:dyDescent="0.2">
      <c r="H234" s="39"/>
    </row>
    <row r="235" spans="8:8" x14ac:dyDescent="0.2">
      <c r="H235" s="39"/>
    </row>
    <row r="236" spans="8:8" x14ac:dyDescent="0.2">
      <c r="H236" s="39"/>
    </row>
    <row r="237" spans="8:8" x14ac:dyDescent="0.2">
      <c r="H237" s="39"/>
    </row>
    <row r="238" spans="8:8" x14ac:dyDescent="0.2">
      <c r="H238" s="39"/>
    </row>
    <row r="239" spans="8:8" x14ac:dyDescent="0.2">
      <c r="H239" s="39"/>
    </row>
    <row r="240" spans="8:8" x14ac:dyDescent="0.2">
      <c r="H240" s="39"/>
    </row>
    <row r="241" spans="8:8" x14ac:dyDescent="0.2">
      <c r="H241" s="39"/>
    </row>
    <row r="242" spans="8:8" x14ac:dyDescent="0.2">
      <c r="H242" s="39"/>
    </row>
    <row r="243" spans="8:8" x14ac:dyDescent="0.2">
      <c r="H243" s="39"/>
    </row>
    <row r="244" spans="8:8" x14ac:dyDescent="0.2">
      <c r="H244" s="39"/>
    </row>
    <row r="245" spans="8:8" x14ac:dyDescent="0.2">
      <c r="H245" s="39"/>
    </row>
    <row r="246" spans="8:8" x14ac:dyDescent="0.2">
      <c r="H246" s="39"/>
    </row>
    <row r="247" spans="8:8" x14ac:dyDescent="0.2">
      <c r="H247" s="39"/>
    </row>
    <row r="248" spans="8:8" x14ac:dyDescent="0.2">
      <c r="H248" s="39"/>
    </row>
    <row r="249" spans="8:8" x14ac:dyDescent="0.2">
      <c r="H249" s="39"/>
    </row>
    <row r="250" spans="8:8" x14ac:dyDescent="0.2">
      <c r="H250" s="39"/>
    </row>
    <row r="251" spans="8:8" x14ac:dyDescent="0.2">
      <c r="H251" s="39"/>
    </row>
    <row r="252" spans="8:8" x14ac:dyDescent="0.2">
      <c r="H252" s="39"/>
    </row>
    <row r="253" spans="8:8" x14ac:dyDescent="0.2">
      <c r="H253" s="39"/>
    </row>
    <row r="254" spans="8:8" x14ac:dyDescent="0.2">
      <c r="H254" s="39"/>
    </row>
    <row r="255" spans="8:8" x14ac:dyDescent="0.2">
      <c r="H255" s="39"/>
    </row>
    <row r="256" spans="8:8" x14ac:dyDescent="0.2">
      <c r="H256" s="39"/>
    </row>
    <row r="257" spans="8:8" x14ac:dyDescent="0.2">
      <c r="H257" s="39"/>
    </row>
    <row r="258" spans="8:8" x14ac:dyDescent="0.2">
      <c r="H258" s="39"/>
    </row>
    <row r="259" spans="8:8" x14ac:dyDescent="0.2">
      <c r="H259" s="39"/>
    </row>
    <row r="260" spans="8:8" x14ac:dyDescent="0.2">
      <c r="H260" s="39"/>
    </row>
    <row r="261" spans="8:8" x14ac:dyDescent="0.2">
      <c r="H261" s="39"/>
    </row>
    <row r="262" spans="8:8" x14ac:dyDescent="0.2">
      <c r="H262" s="39"/>
    </row>
    <row r="263" spans="8:8" x14ac:dyDescent="0.2">
      <c r="H263" s="39"/>
    </row>
    <row r="264" spans="8:8" x14ac:dyDescent="0.2">
      <c r="H264" s="39"/>
    </row>
    <row r="265" spans="8:8" x14ac:dyDescent="0.2">
      <c r="H265" s="39"/>
    </row>
    <row r="266" spans="8:8" x14ac:dyDescent="0.2">
      <c r="H266" s="39"/>
    </row>
    <row r="267" spans="8:8" x14ac:dyDescent="0.2">
      <c r="H267" s="39"/>
    </row>
    <row r="268" spans="8:8" x14ac:dyDescent="0.2">
      <c r="H268" s="39"/>
    </row>
    <row r="269" spans="8:8" x14ac:dyDescent="0.2">
      <c r="H269" s="39"/>
    </row>
    <row r="270" spans="8:8" x14ac:dyDescent="0.2">
      <c r="H270" s="39"/>
    </row>
    <row r="271" spans="8:8" x14ac:dyDescent="0.2">
      <c r="H271" s="39"/>
    </row>
    <row r="272" spans="8:8" x14ac:dyDescent="0.2">
      <c r="H272" s="39"/>
    </row>
    <row r="273" spans="8:8" x14ac:dyDescent="0.2">
      <c r="H273" s="39"/>
    </row>
    <row r="274" spans="8:8" x14ac:dyDescent="0.2">
      <c r="H274" s="39"/>
    </row>
    <row r="275" spans="8:8" x14ac:dyDescent="0.2">
      <c r="H275" s="39"/>
    </row>
    <row r="276" spans="8:8" x14ac:dyDescent="0.2">
      <c r="H276" s="39"/>
    </row>
    <row r="277" spans="8:8" x14ac:dyDescent="0.2">
      <c r="H277" s="39"/>
    </row>
    <row r="278" spans="8:8" x14ac:dyDescent="0.2">
      <c r="H278" s="39"/>
    </row>
    <row r="279" spans="8:8" x14ac:dyDescent="0.2">
      <c r="H279" s="39"/>
    </row>
    <row r="280" spans="8:8" x14ac:dyDescent="0.2">
      <c r="H280" s="39"/>
    </row>
    <row r="281" spans="8:8" x14ac:dyDescent="0.2">
      <c r="H281" s="39"/>
    </row>
    <row r="282" spans="8:8" x14ac:dyDescent="0.2">
      <c r="H282" s="39"/>
    </row>
    <row r="283" spans="8:8" x14ac:dyDescent="0.2">
      <c r="H283" s="39"/>
    </row>
    <row r="284" spans="8:8" x14ac:dyDescent="0.2">
      <c r="H284" s="39"/>
    </row>
    <row r="285" spans="8:8" x14ac:dyDescent="0.2">
      <c r="H285" s="39"/>
    </row>
    <row r="286" spans="8:8" x14ac:dyDescent="0.2">
      <c r="H286" s="39"/>
    </row>
    <row r="287" spans="8:8" x14ac:dyDescent="0.2">
      <c r="H287" s="39"/>
    </row>
    <row r="288" spans="8:8" x14ac:dyDescent="0.2">
      <c r="H288" s="39"/>
    </row>
    <row r="289" spans="8:8" x14ac:dyDescent="0.2">
      <c r="H289" s="39"/>
    </row>
    <row r="290" spans="8:8" x14ac:dyDescent="0.2">
      <c r="H290" s="39"/>
    </row>
    <row r="291" spans="8:8" x14ac:dyDescent="0.2">
      <c r="H291" s="39"/>
    </row>
    <row r="292" spans="8:8" x14ac:dyDescent="0.2">
      <c r="H292" s="39"/>
    </row>
    <row r="293" spans="8:8" x14ac:dyDescent="0.2">
      <c r="H293" s="39"/>
    </row>
    <row r="294" spans="8:8" x14ac:dyDescent="0.2">
      <c r="H294" s="39"/>
    </row>
    <row r="295" spans="8:8" x14ac:dyDescent="0.2">
      <c r="H295" s="39"/>
    </row>
    <row r="296" spans="8:8" x14ac:dyDescent="0.2">
      <c r="H296" s="39"/>
    </row>
    <row r="297" spans="8:8" x14ac:dyDescent="0.2">
      <c r="H297" s="39"/>
    </row>
    <row r="298" spans="8:8" x14ac:dyDescent="0.2">
      <c r="H298" s="39"/>
    </row>
    <row r="299" spans="8:8" x14ac:dyDescent="0.2">
      <c r="H299" s="39"/>
    </row>
    <row r="300" spans="8:8" x14ac:dyDescent="0.2">
      <c r="H300" s="39"/>
    </row>
    <row r="301" spans="8:8" x14ac:dyDescent="0.2">
      <c r="H301" s="39"/>
    </row>
    <row r="302" spans="8:8" x14ac:dyDescent="0.2">
      <c r="H302" s="39"/>
    </row>
    <row r="303" spans="8:8" x14ac:dyDescent="0.2">
      <c r="H303" s="39"/>
    </row>
    <row r="304" spans="8:8" x14ac:dyDescent="0.2">
      <c r="H304" s="39"/>
    </row>
    <row r="305" spans="8:8" x14ac:dyDescent="0.2">
      <c r="H305" s="39"/>
    </row>
    <row r="306" spans="8:8" x14ac:dyDescent="0.2">
      <c r="H306" s="39"/>
    </row>
    <row r="307" spans="8:8" x14ac:dyDescent="0.2">
      <c r="H307" s="39"/>
    </row>
    <row r="308" spans="8:8" x14ac:dyDescent="0.2">
      <c r="H308" s="39"/>
    </row>
    <row r="309" spans="8:8" x14ac:dyDescent="0.2">
      <c r="H309" s="39"/>
    </row>
    <row r="310" spans="8:8" x14ac:dyDescent="0.2">
      <c r="H310" s="39"/>
    </row>
    <row r="311" spans="8:8" x14ac:dyDescent="0.2">
      <c r="H311" s="39"/>
    </row>
    <row r="312" spans="8:8" x14ac:dyDescent="0.2">
      <c r="H312" s="39"/>
    </row>
    <row r="313" spans="8:8" x14ac:dyDescent="0.2">
      <c r="H313" s="39"/>
    </row>
    <row r="314" spans="8:8" x14ac:dyDescent="0.2">
      <c r="H314" s="39"/>
    </row>
    <row r="315" spans="8:8" x14ac:dyDescent="0.2">
      <c r="H315" s="39"/>
    </row>
    <row r="316" spans="8:8" x14ac:dyDescent="0.2">
      <c r="H316" s="39"/>
    </row>
    <row r="317" spans="8:8" x14ac:dyDescent="0.2">
      <c r="H317" s="39"/>
    </row>
    <row r="318" spans="8:8" x14ac:dyDescent="0.2">
      <c r="H318" s="39"/>
    </row>
    <row r="319" spans="8:8" x14ac:dyDescent="0.2">
      <c r="H319" s="39"/>
    </row>
    <row r="320" spans="8:8" x14ac:dyDescent="0.2">
      <c r="H320" s="39"/>
    </row>
    <row r="321" spans="8:8" x14ac:dyDescent="0.2">
      <c r="H321" s="39"/>
    </row>
    <row r="322" spans="8:8" x14ac:dyDescent="0.2">
      <c r="H322" s="39"/>
    </row>
    <row r="323" spans="8:8" x14ac:dyDescent="0.2">
      <c r="H323" s="39"/>
    </row>
    <row r="324" spans="8:8" x14ac:dyDescent="0.2">
      <c r="H324" s="39"/>
    </row>
    <row r="325" spans="8:8" x14ac:dyDescent="0.2">
      <c r="H325" s="39"/>
    </row>
    <row r="326" spans="8:8" x14ac:dyDescent="0.2">
      <c r="H326" s="39"/>
    </row>
    <row r="327" spans="8:8" x14ac:dyDescent="0.2">
      <c r="H327" s="39"/>
    </row>
    <row r="328" spans="8:8" x14ac:dyDescent="0.2">
      <c r="H328" s="39"/>
    </row>
    <row r="329" spans="8:8" x14ac:dyDescent="0.2">
      <c r="H329" s="39"/>
    </row>
    <row r="330" spans="8:8" x14ac:dyDescent="0.2">
      <c r="H330" s="39"/>
    </row>
    <row r="331" spans="8:8" x14ac:dyDescent="0.2">
      <c r="H331" s="39"/>
    </row>
    <row r="332" spans="8:8" x14ac:dyDescent="0.2">
      <c r="H332" s="39"/>
    </row>
    <row r="333" spans="8:8" x14ac:dyDescent="0.2">
      <c r="H333" s="39"/>
    </row>
    <row r="334" spans="8:8" x14ac:dyDescent="0.2">
      <c r="H334" s="39"/>
    </row>
    <row r="335" spans="8:8" x14ac:dyDescent="0.2">
      <c r="H335" s="39"/>
    </row>
    <row r="336" spans="8:8" x14ac:dyDescent="0.2">
      <c r="H336" s="39"/>
    </row>
    <row r="337" spans="8:8" x14ac:dyDescent="0.2">
      <c r="H337" s="39"/>
    </row>
    <row r="338" spans="8:8" x14ac:dyDescent="0.2">
      <c r="H338" s="39"/>
    </row>
    <row r="339" spans="8:8" x14ac:dyDescent="0.2">
      <c r="H339" s="39"/>
    </row>
    <row r="340" spans="8:8" x14ac:dyDescent="0.2">
      <c r="H340" s="39"/>
    </row>
    <row r="341" spans="8:8" x14ac:dyDescent="0.2">
      <c r="H341" s="39"/>
    </row>
    <row r="342" spans="8:8" x14ac:dyDescent="0.2">
      <c r="H342" s="39"/>
    </row>
    <row r="343" spans="8:8" x14ac:dyDescent="0.2">
      <c r="H343" s="39"/>
    </row>
    <row r="344" spans="8:8" x14ac:dyDescent="0.2">
      <c r="H344" s="39"/>
    </row>
    <row r="345" spans="8:8" x14ac:dyDescent="0.2">
      <c r="H345" s="39"/>
    </row>
    <row r="346" spans="8:8" x14ac:dyDescent="0.2">
      <c r="H346" s="39"/>
    </row>
    <row r="347" spans="8:8" x14ac:dyDescent="0.2">
      <c r="H347" s="39"/>
    </row>
    <row r="348" spans="8:8" x14ac:dyDescent="0.2">
      <c r="H348" s="39"/>
    </row>
    <row r="349" spans="8:8" x14ac:dyDescent="0.2">
      <c r="H349" s="39"/>
    </row>
    <row r="350" spans="8:8" x14ac:dyDescent="0.2">
      <c r="H350" s="39"/>
    </row>
    <row r="351" spans="8:8" x14ac:dyDescent="0.2">
      <c r="H351" s="39"/>
    </row>
    <row r="352" spans="8:8" x14ac:dyDescent="0.2">
      <c r="H352" s="39"/>
    </row>
    <row r="353" spans="8:8" x14ac:dyDescent="0.2">
      <c r="H353" s="39"/>
    </row>
    <row r="354" spans="8:8" x14ac:dyDescent="0.2">
      <c r="H354" s="39"/>
    </row>
    <row r="355" spans="8:8" x14ac:dyDescent="0.2">
      <c r="H355" s="39"/>
    </row>
    <row r="356" spans="8:8" x14ac:dyDescent="0.2">
      <c r="H356" s="39"/>
    </row>
    <row r="357" spans="8:8" x14ac:dyDescent="0.2">
      <c r="H357" s="39"/>
    </row>
    <row r="358" spans="8:8" x14ac:dyDescent="0.2">
      <c r="H358" s="39"/>
    </row>
    <row r="359" spans="8:8" x14ac:dyDescent="0.2">
      <c r="H359" s="39"/>
    </row>
    <row r="360" spans="8:8" x14ac:dyDescent="0.2">
      <c r="H360" s="39"/>
    </row>
    <row r="361" spans="8:8" x14ac:dyDescent="0.2">
      <c r="H361" s="39"/>
    </row>
    <row r="362" spans="8:8" x14ac:dyDescent="0.2">
      <c r="H362" s="39"/>
    </row>
    <row r="363" spans="8:8" x14ac:dyDescent="0.2">
      <c r="H363" s="39"/>
    </row>
    <row r="364" spans="8:8" x14ac:dyDescent="0.2">
      <c r="H364" s="39"/>
    </row>
    <row r="365" spans="8:8" x14ac:dyDescent="0.2">
      <c r="H365" s="39"/>
    </row>
    <row r="366" spans="8:8" x14ac:dyDescent="0.2">
      <c r="H366" s="39"/>
    </row>
    <row r="367" spans="8:8" x14ac:dyDescent="0.2">
      <c r="H367" s="39"/>
    </row>
    <row r="368" spans="8:8" x14ac:dyDescent="0.2">
      <c r="H368" s="39"/>
    </row>
    <row r="369" spans="8:8" x14ac:dyDescent="0.2">
      <c r="H369" s="39"/>
    </row>
    <row r="370" spans="8:8" x14ac:dyDescent="0.2">
      <c r="H370" s="39"/>
    </row>
    <row r="371" spans="8:8" x14ac:dyDescent="0.2">
      <c r="H371" s="39"/>
    </row>
    <row r="372" spans="8:8" x14ac:dyDescent="0.2">
      <c r="H372" s="39"/>
    </row>
    <row r="373" spans="8:8" x14ac:dyDescent="0.2">
      <c r="H373" s="39"/>
    </row>
    <row r="374" spans="8:8" x14ac:dyDescent="0.2">
      <c r="H374" s="39"/>
    </row>
    <row r="375" spans="8:8" x14ac:dyDescent="0.2">
      <c r="H375" s="39"/>
    </row>
    <row r="376" spans="8:8" x14ac:dyDescent="0.2">
      <c r="H376" s="39"/>
    </row>
    <row r="377" spans="8:8" x14ac:dyDescent="0.2">
      <c r="H377" s="39"/>
    </row>
    <row r="378" spans="8:8" x14ac:dyDescent="0.2">
      <c r="H378" s="39"/>
    </row>
    <row r="379" spans="8:8" x14ac:dyDescent="0.2">
      <c r="H379" s="39"/>
    </row>
    <row r="380" spans="8:8" x14ac:dyDescent="0.2">
      <c r="H380" s="39"/>
    </row>
    <row r="381" spans="8:8" x14ac:dyDescent="0.2">
      <c r="H381" s="39"/>
    </row>
    <row r="382" spans="8:8" x14ac:dyDescent="0.2">
      <c r="H382" s="39"/>
    </row>
    <row r="383" spans="8:8" x14ac:dyDescent="0.2">
      <c r="H383" s="39"/>
    </row>
    <row r="384" spans="8:8" x14ac:dyDescent="0.2">
      <c r="H384" s="39"/>
    </row>
    <row r="385" spans="8:8" x14ac:dyDescent="0.2">
      <c r="H385" s="39"/>
    </row>
    <row r="386" spans="8:8" x14ac:dyDescent="0.2">
      <c r="H386" s="39"/>
    </row>
    <row r="387" spans="8:8" x14ac:dyDescent="0.2">
      <c r="H387" s="39"/>
    </row>
    <row r="388" spans="8:8" x14ac:dyDescent="0.2">
      <c r="H388" s="39"/>
    </row>
    <row r="389" spans="8:8" x14ac:dyDescent="0.2">
      <c r="H389" s="39"/>
    </row>
    <row r="390" spans="8:8" x14ac:dyDescent="0.2">
      <c r="H390" s="39"/>
    </row>
    <row r="391" spans="8:8" x14ac:dyDescent="0.2">
      <c r="H391" s="39"/>
    </row>
    <row r="392" spans="8:8" x14ac:dyDescent="0.2">
      <c r="H392" s="39"/>
    </row>
    <row r="393" spans="8:8" x14ac:dyDescent="0.2">
      <c r="H393" s="39"/>
    </row>
    <row r="394" spans="8:8" x14ac:dyDescent="0.2">
      <c r="H394" s="39"/>
    </row>
    <row r="395" spans="8:8" x14ac:dyDescent="0.2">
      <c r="H395" s="39"/>
    </row>
    <row r="396" spans="8:8" x14ac:dyDescent="0.2">
      <c r="H396" s="39"/>
    </row>
    <row r="397" spans="8:8" x14ac:dyDescent="0.2">
      <c r="H397" s="39"/>
    </row>
    <row r="398" spans="8:8" x14ac:dyDescent="0.2">
      <c r="H398" s="39"/>
    </row>
    <row r="399" spans="8:8" x14ac:dyDescent="0.2">
      <c r="H399" s="39"/>
    </row>
    <row r="400" spans="8:8" x14ac:dyDescent="0.2">
      <c r="H400" s="39"/>
    </row>
    <row r="401" spans="8:8" x14ac:dyDescent="0.2">
      <c r="H401" s="39"/>
    </row>
    <row r="402" spans="8:8" x14ac:dyDescent="0.2">
      <c r="H402" s="39"/>
    </row>
    <row r="403" spans="8:8" x14ac:dyDescent="0.2">
      <c r="H403" s="39"/>
    </row>
    <row r="404" spans="8:8" x14ac:dyDescent="0.2">
      <c r="H404" s="39"/>
    </row>
    <row r="405" spans="8:8" x14ac:dyDescent="0.2">
      <c r="H405" s="39"/>
    </row>
    <row r="406" spans="8:8" x14ac:dyDescent="0.2">
      <c r="H406" s="39"/>
    </row>
    <row r="407" spans="8:8" x14ac:dyDescent="0.2">
      <c r="H407" s="39"/>
    </row>
    <row r="408" spans="8:8" x14ac:dyDescent="0.2">
      <c r="H408" s="39"/>
    </row>
    <row r="409" spans="8:8" x14ac:dyDescent="0.2">
      <c r="H409" s="39"/>
    </row>
    <row r="410" spans="8:8" x14ac:dyDescent="0.2">
      <c r="H410" s="39"/>
    </row>
    <row r="411" spans="8:8" x14ac:dyDescent="0.2">
      <c r="H411" s="39"/>
    </row>
    <row r="412" spans="8:8" x14ac:dyDescent="0.2">
      <c r="H412" s="39"/>
    </row>
    <row r="413" spans="8:8" x14ac:dyDescent="0.2">
      <c r="H413" s="39"/>
    </row>
    <row r="414" spans="8:8" x14ac:dyDescent="0.2">
      <c r="H414" s="39"/>
    </row>
    <row r="415" spans="8:8" x14ac:dyDescent="0.2">
      <c r="H415" s="39"/>
    </row>
    <row r="416" spans="8:8" x14ac:dyDescent="0.2">
      <c r="H416" s="39"/>
    </row>
    <row r="417" spans="8:8" x14ac:dyDescent="0.2">
      <c r="H417" s="39"/>
    </row>
    <row r="418" spans="8:8" x14ac:dyDescent="0.2">
      <c r="H418" s="39"/>
    </row>
    <row r="419" spans="8:8" x14ac:dyDescent="0.2">
      <c r="H419" s="39"/>
    </row>
    <row r="420" spans="8:8" x14ac:dyDescent="0.2">
      <c r="H420" s="39"/>
    </row>
    <row r="421" spans="8:8" x14ac:dyDescent="0.2">
      <c r="H421" s="39"/>
    </row>
    <row r="422" spans="8:8" x14ac:dyDescent="0.2">
      <c r="H422" s="39"/>
    </row>
    <row r="423" spans="8:8" x14ac:dyDescent="0.2">
      <c r="H423" s="39"/>
    </row>
    <row r="424" spans="8:8" x14ac:dyDescent="0.2">
      <c r="H424" s="39"/>
    </row>
    <row r="425" spans="8:8" x14ac:dyDescent="0.2">
      <c r="H425" s="39"/>
    </row>
    <row r="426" spans="8:8" x14ac:dyDescent="0.2">
      <c r="H426" s="39"/>
    </row>
    <row r="427" spans="8:8" x14ac:dyDescent="0.2">
      <c r="H427" s="39"/>
    </row>
    <row r="428" spans="8:8" x14ac:dyDescent="0.2">
      <c r="H428" s="39"/>
    </row>
    <row r="429" spans="8:8" x14ac:dyDescent="0.2">
      <c r="H429" s="39"/>
    </row>
    <row r="430" spans="8:8" x14ac:dyDescent="0.2">
      <c r="H430" s="39"/>
    </row>
    <row r="431" spans="8:8" x14ac:dyDescent="0.2">
      <c r="H431" s="39"/>
    </row>
    <row r="432" spans="8:8" x14ac:dyDescent="0.2">
      <c r="H432" s="39"/>
    </row>
    <row r="433" spans="8:8" x14ac:dyDescent="0.2">
      <c r="H433" s="39"/>
    </row>
    <row r="434" spans="8:8" x14ac:dyDescent="0.2">
      <c r="H434" s="39"/>
    </row>
    <row r="435" spans="8:8" x14ac:dyDescent="0.2">
      <c r="H435" s="39"/>
    </row>
    <row r="436" spans="8:8" x14ac:dyDescent="0.2">
      <c r="H436" s="39"/>
    </row>
    <row r="437" spans="8:8" x14ac:dyDescent="0.2">
      <c r="H437" s="39"/>
    </row>
    <row r="438" spans="8:8" x14ac:dyDescent="0.2">
      <c r="H438" s="39"/>
    </row>
    <row r="439" spans="8:8" x14ac:dyDescent="0.2">
      <c r="H439" s="39"/>
    </row>
    <row r="440" spans="8:8" x14ac:dyDescent="0.2">
      <c r="H440" s="39"/>
    </row>
    <row r="441" spans="8:8" x14ac:dyDescent="0.2">
      <c r="H441" s="39"/>
    </row>
    <row r="442" spans="8:8" x14ac:dyDescent="0.2">
      <c r="H442" s="39"/>
    </row>
    <row r="443" spans="8:8" x14ac:dyDescent="0.2">
      <c r="H443" s="39"/>
    </row>
    <row r="444" spans="8:8" x14ac:dyDescent="0.2">
      <c r="H444" s="39"/>
    </row>
    <row r="445" spans="8:8" x14ac:dyDescent="0.2">
      <c r="H445" s="39"/>
    </row>
    <row r="446" spans="8:8" x14ac:dyDescent="0.2">
      <c r="H446" s="39"/>
    </row>
    <row r="447" spans="8:8" x14ac:dyDescent="0.2">
      <c r="H447" s="39"/>
    </row>
    <row r="448" spans="8:8" x14ac:dyDescent="0.2">
      <c r="H448" s="39"/>
    </row>
    <row r="449" spans="8:8" x14ac:dyDescent="0.2">
      <c r="H449" s="39"/>
    </row>
    <row r="450" spans="8:8" x14ac:dyDescent="0.2">
      <c r="H450" s="39"/>
    </row>
    <row r="451" spans="8:8" x14ac:dyDescent="0.2">
      <c r="H451" s="39"/>
    </row>
    <row r="452" spans="8:8" x14ac:dyDescent="0.2">
      <c r="H452" s="39"/>
    </row>
    <row r="453" spans="8:8" x14ac:dyDescent="0.2">
      <c r="H453" s="39"/>
    </row>
    <row r="454" spans="8:8" x14ac:dyDescent="0.2">
      <c r="H454" s="39"/>
    </row>
    <row r="455" spans="8:8" x14ac:dyDescent="0.2">
      <c r="H455" s="39"/>
    </row>
    <row r="456" spans="8:8" x14ac:dyDescent="0.2">
      <c r="H456" s="39"/>
    </row>
    <row r="457" spans="8:8" x14ac:dyDescent="0.2">
      <c r="H457" s="39"/>
    </row>
    <row r="458" spans="8:8" x14ac:dyDescent="0.2">
      <c r="H458" s="39"/>
    </row>
    <row r="459" spans="8:8" x14ac:dyDescent="0.2">
      <c r="H459" s="39"/>
    </row>
    <row r="460" spans="8:8" x14ac:dyDescent="0.2">
      <c r="H460" s="39"/>
    </row>
    <row r="461" spans="8:8" x14ac:dyDescent="0.2">
      <c r="H461" s="39"/>
    </row>
    <row r="462" spans="8:8" x14ac:dyDescent="0.2">
      <c r="H462" s="39"/>
    </row>
    <row r="463" spans="8:8" x14ac:dyDescent="0.2">
      <c r="H463" s="39"/>
    </row>
    <row r="464" spans="8:8" x14ac:dyDescent="0.2">
      <c r="H464" s="39"/>
    </row>
    <row r="465" spans="8:8" x14ac:dyDescent="0.2">
      <c r="H465" s="39"/>
    </row>
    <row r="466" spans="8:8" x14ac:dyDescent="0.2">
      <c r="H466" s="39"/>
    </row>
    <row r="467" spans="8:8" x14ac:dyDescent="0.2">
      <c r="H467" s="39"/>
    </row>
    <row r="468" spans="8:8" x14ac:dyDescent="0.2">
      <c r="H468" s="39"/>
    </row>
    <row r="469" spans="8:8" x14ac:dyDescent="0.2">
      <c r="H469" s="39"/>
    </row>
    <row r="470" spans="8:8" x14ac:dyDescent="0.2">
      <c r="H470" s="39"/>
    </row>
    <row r="471" spans="8:8" x14ac:dyDescent="0.2">
      <c r="H471" s="39"/>
    </row>
    <row r="472" spans="8:8" x14ac:dyDescent="0.2">
      <c r="H472" s="39"/>
    </row>
    <row r="473" spans="8:8" x14ac:dyDescent="0.2">
      <c r="H473" s="39"/>
    </row>
    <row r="474" spans="8:8" x14ac:dyDescent="0.2">
      <c r="H474" s="39"/>
    </row>
    <row r="475" spans="8:8" x14ac:dyDescent="0.2">
      <c r="H475" s="39"/>
    </row>
    <row r="476" spans="8:8" x14ac:dyDescent="0.2">
      <c r="H476" s="39"/>
    </row>
    <row r="477" spans="8:8" x14ac:dyDescent="0.2">
      <c r="H477" s="39"/>
    </row>
    <row r="478" spans="8:8" x14ac:dyDescent="0.2">
      <c r="H478" s="39"/>
    </row>
    <row r="479" spans="8:8" x14ac:dyDescent="0.2">
      <c r="H479" s="39"/>
    </row>
    <row r="480" spans="8:8" x14ac:dyDescent="0.2">
      <c r="H480" s="39"/>
    </row>
    <row r="481" spans="8:8" x14ac:dyDescent="0.2">
      <c r="H481" s="39"/>
    </row>
    <row r="482" spans="8:8" x14ac:dyDescent="0.2">
      <c r="H482" s="39"/>
    </row>
    <row r="483" spans="8:8" x14ac:dyDescent="0.2">
      <c r="H483" s="39"/>
    </row>
    <row r="484" spans="8:8" x14ac:dyDescent="0.2">
      <c r="H484" s="39"/>
    </row>
    <row r="485" spans="8:8" x14ac:dyDescent="0.2">
      <c r="H485" s="39"/>
    </row>
    <row r="486" spans="8:8" x14ac:dyDescent="0.2">
      <c r="H486" s="39"/>
    </row>
    <row r="487" spans="8:8" x14ac:dyDescent="0.2">
      <c r="H487" s="39"/>
    </row>
    <row r="488" spans="8:8" x14ac:dyDescent="0.2">
      <c r="H488" s="39"/>
    </row>
    <row r="489" spans="8:8" x14ac:dyDescent="0.2">
      <c r="H489" s="39"/>
    </row>
    <row r="490" spans="8:8" x14ac:dyDescent="0.2">
      <c r="H490" s="39"/>
    </row>
    <row r="491" spans="8:8" x14ac:dyDescent="0.2">
      <c r="H491" s="39"/>
    </row>
    <row r="492" spans="8:8" x14ac:dyDescent="0.2">
      <c r="H492" s="39"/>
    </row>
    <row r="493" spans="8:8" x14ac:dyDescent="0.2">
      <c r="H493" s="39"/>
    </row>
    <row r="494" spans="8:8" x14ac:dyDescent="0.2">
      <c r="H494" s="39"/>
    </row>
    <row r="495" spans="8:8" x14ac:dyDescent="0.2">
      <c r="H495" s="39"/>
    </row>
    <row r="496" spans="8:8" x14ac:dyDescent="0.2">
      <c r="H496" s="39"/>
    </row>
    <row r="497" spans="8:8" x14ac:dyDescent="0.2">
      <c r="H497" s="39"/>
    </row>
    <row r="498" spans="8:8" x14ac:dyDescent="0.2">
      <c r="H498" s="39"/>
    </row>
    <row r="499" spans="8:8" x14ac:dyDescent="0.2">
      <c r="H499" s="39"/>
    </row>
    <row r="500" spans="8:8" x14ac:dyDescent="0.2">
      <c r="H500" s="39"/>
    </row>
    <row r="501" spans="8:8" x14ac:dyDescent="0.2">
      <c r="H501" s="39"/>
    </row>
    <row r="502" spans="8:8" x14ac:dyDescent="0.2">
      <c r="H502" s="39"/>
    </row>
    <row r="503" spans="8:8" x14ac:dyDescent="0.2">
      <c r="H503" s="39"/>
    </row>
    <row r="504" spans="8:8" x14ac:dyDescent="0.2">
      <c r="H504" s="39"/>
    </row>
    <row r="505" spans="8:8" x14ac:dyDescent="0.2">
      <c r="H505" s="39"/>
    </row>
    <row r="506" spans="8:8" x14ac:dyDescent="0.2">
      <c r="H506" s="39"/>
    </row>
    <row r="507" spans="8:8" x14ac:dyDescent="0.2">
      <c r="H507" s="39"/>
    </row>
    <row r="508" spans="8:8" x14ac:dyDescent="0.2">
      <c r="H508" s="39"/>
    </row>
    <row r="509" spans="8:8" x14ac:dyDescent="0.2">
      <c r="H509" s="39"/>
    </row>
    <row r="510" spans="8:8" x14ac:dyDescent="0.2">
      <c r="H510" s="39"/>
    </row>
    <row r="511" spans="8:8" x14ac:dyDescent="0.2">
      <c r="H511" s="39"/>
    </row>
    <row r="512" spans="8:8" x14ac:dyDescent="0.2">
      <c r="H512" s="39"/>
    </row>
    <row r="513" spans="8:8" x14ac:dyDescent="0.2">
      <c r="H513" s="39"/>
    </row>
    <row r="514" spans="8:8" x14ac:dyDescent="0.2">
      <c r="H514" s="39"/>
    </row>
    <row r="515" spans="8:8" x14ac:dyDescent="0.2">
      <c r="H515" s="39"/>
    </row>
    <row r="516" spans="8:8" x14ac:dyDescent="0.2">
      <c r="H516" s="39"/>
    </row>
    <row r="517" spans="8:8" x14ac:dyDescent="0.2">
      <c r="H517" s="39"/>
    </row>
    <row r="518" spans="8:8" x14ac:dyDescent="0.2">
      <c r="H518" s="39"/>
    </row>
    <row r="519" spans="8:8" x14ac:dyDescent="0.2">
      <c r="H519" s="39"/>
    </row>
    <row r="520" spans="8:8" x14ac:dyDescent="0.2">
      <c r="H520" s="39"/>
    </row>
    <row r="521" spans="8:8" x14ac:dyDescent="0.2">
      <c r="H521" s="39"/>
    </row>
    <row r="522" spans="8:8" x14ac:dyDescent="0.2">
      <c r="H522" s="39"/>
    </row>
    <row r="523" spans="8:8" x14ac:dyDescent="0.2">
      <c r="H523" s="39"/>
    </row>
    <row r="524" spans="8:8" x14ac:dyDescent="0.2">
      <c r="H524" s="39"/>
    </row>
    <row r="525" spans="8:8" x14ac:dyDescent="0.2">
      <c r="H525" s="39"/>
    </row>
    <row r="526" spans="8:8" x14ac:dyDescent="0.2">
      <c r="H526" s="39"/>
    </row>
    <row r="527" spans="8:8" x14ac:dyDescent="0.2">
      <c r="H527" s="39"/>
    </row>
    <row r="528" spans="8:8" x14ac:dyDescent="0.2">
      <c r="H528" s="39"/>
    </row>
    <row r="529" spans="8:8" x14ac:dyDescent="0.2">
      <c r="H529" s="39"/>
    </row>
    <row r="530" spans="8:8" x14ac:dyDescent="0.2">
      <c r="H530" s="39"/>
    </row>
    <row r="531" spans="8:8" x14ac:dyDescent="0.2">
      <c r="H531" s="39"/>
    </row>
    <row r="532" spans="8:8" x14ac:dyDescent="0.2">
      <c r="H532" s="39"/>
    </row>
    <row r="533" spans="8:8" x14ac:dyDescent="0.2">
      <c r="H533" s="39"/>
    </row>
    <row r="534" spans="8:8" x14ac:dyDescent="0.2">
      <c r="H534" s="39"/>
    </row>
    <row r="535" spans="8:8" x14ac:dyDescent="0.2">
      <c r="H535" s="39"/>
    </row>
    <row r="536" spans="8:8" x14ac:dyDescent="0.2">
      <c r="H536" s="39"/>
    </row>
    <row r="537" spans="8:8" x14ac:dyDescent="0.2">
      <c r="H537" s="39"/>
    </row>
    <row r="538" spans="8:8" x14ac:dyDescent="0.2">
      <c r="H538" s="39"/>
    </row>
    <row r="539" spans="8:8" x14ac:dyDescent="0.2">
      <c r="H539" s="39"/>
    </row>
    <row r="540" spans="8:8" x14ac:dyDescent="0.2">
      <c r="H540" s="39"/>
    </row>
    <row r="541" spans="8:8" x14ac:dyDescent="0.2">
      <c r="H541" s="39"/>
    </row>
    <row r="542" spans="8:8" x14ac:dyDescent="0.2">
      <c r="H542" s="39"/>
    </row>
    <row r="543" spans="8:8" x14ac:dyDescent="0.2">
      <c r="H543" s="39"/>
    </row>
    <row r="544" spans="8:8" x14ac:dyDescent="0.2">
      <c r="H544" s="39"/>
    </row>
    <row r="545" spans="8:8" x14ac:dyDescent="0.2">
      <c r="H545" s="39"/>
    </row>
    <row r="546" spans="8:8" x14ac:dyDescent="0.2">
      <c r="H546" s="39"/>
    </row>
    <row r="547" spans="8:8" x14ac:dyDescent="0.2">
      <c r="H547" s="39"/>
    </row>
    <row r="548" spans="8:8" x14ac:dyDescent="0.2">
      <c r="H548" s="39"/>
    </row>
    <row r="549" spans="8:8" x14ac:dyDescent="0.2">
      <c r="H549" s="39"/>
    </row>
    <row r="550" spans="8:8" x14ac:dyDescent="0.2">
      <c r="H550" s="39"/>
    </row>
    <row r="551" spans="8:8" x14ac:dyDescent="0.2">
      <c r="H551" s="39"/>
    </row>
    <row r="552" spans="8:8" x14ac:dyDescent="0.2">
      <c r="H552" s="39"/>
    </row>
    <row r="553" spans="8:8" x14ac:dyDescent="0.2">
      <c r="H553" s="39"/>
    </row>
    <row r="554" spans="8:8" x14ac:dyDescent="0.2">
      <c r="H554" s="39"/>
    </row>
    <row r="555" spans="8:8" x14ac:dyDescent="0.2">
      <c r="H555" s="39"/>
    </row>
    <row r="556" spans="8:8" x14ac:dyDescent="0.2">
      <c r="H556" s="39"/>
    </row>
    <row r="557" spans="8:8" x14ac:dyDescent="0.2">
      <c r="H557" s="39"/>
    </row>
    <row r="558" spans="8:8" x14ac:dyDescent="0.2">
      <c r="H558" s="39"/>
    </row>
    <row r="559" spans="8:8" x14ac:dyDescent="0.2">
      <c r="H559" s="39"/>
    </row>
    <row r="560" spans="8:8" x14ac:dyDescent="0.2">
      <c r="H560" s="39"/>
    </row>
    <row r="561" spans="8:8" x14ac:dyDescent="0.2">
      <c r="H561" s="39"/>
    </row>
    <row r="562" spans="8:8" x14ac:dyDescent="0.2">
      <c r="H562" s="39"/>
    </row>
    <row r="563" spans="8:8" x14ac:dyDescent="0.2">
      <c r="H563" s="39"/>
    </row>
    <row r="564" spans="8:8" x14ac:dyDescent="0.2">
      <c r="H564" s="39"/>
    </row>
    <row r="565" spans="8:8" x14ac:dyDescent="0.2">
      <c r="H565" s="39"/>
    </row>
    <row r="566" spans="8:8" x14ac:dyDescent="0.2">
      <c r="H566" s="39"/>
    </row>
    <row r="567" spans="8:8" x14ac:dyDescent="0.2">
      <c r="H567" s="39"/>
    </row>
    <row r="568" spans="8:8" x14ac:dyDescent="0.2">
      <c r="H568" s="39"/>
    </row>
    <row r="569" spans="8:8" x14ac:dyDescent="0.2">
      <c r="H569" s="39"/>
    </row>
    <row r="570" spans="8:8" x14ac:dyDescent="0.2">
      <c r="H570" s="39"/>
    </row>
    <row r="571" spans="8:8" x14ac:dyDescent="0.2">
      <c r="H571" s="39"/>
    </row>
    <row r="572" spans="8:8" x14ac:dyDescent="0.2">
      <c r="H572" s="39"/>
    </row>
    <row r="573" spans="8:8" x14ac:dyDescent="0.2">
      <c r="H573" s="39"/>
    </row>
    <row r="574" spans="8:8" x14ac:dyDescent="0.2">
      <c r="H574" s="39"/>
    </row>
    <row r="575" spans="8:8" x14ac:dyDescent="0.2">
      <c r="H575" s="39"/>
    </row>
    <row r="576" spans="8:8" x14ac:dyDescent="0.2">
      <c r="H576" s="39"/>
    </row>
    <row r="577" spans="8:8" x14ac:dyDescent="0.2">
      <c r="H577" s="39"/>
    </row>
    <row r="578" spans="8:8" x14ac:dyDescent="0.2">
      <c r="H578" s="39"/>
    </row>
    <row r="579" spans="8:8" x14ac:dyDescent="0.2">
      <c r="H579" s="39"/>
    </row>
    <row r="580" spans="8:8" x14ac:dyDescent="0.2">
      <c r="H580" s="39"/>
    </row>
    <row r="581" spans="8:8" x14ac:dyDescent="0.2">
      <c r="H581" s="39"/>
    </row>
    <row r="582" spans="8:8" x14ac:dyDescent="0.2">
      <c r="H582" s="39"/>
    </row>
    <row r="583" spans="8:8" x14ac:dyDescent="0.2">
      <c r="H583" s="39"/>
    </row>
    <row r="584" spans="8:8" x14ac:dyDescent="0.2">
      <c r="H584" s="39"/>
    </row>
    <row r="585" spans="8:8" x14ac:dyDescent="0.2">
      <c r="H585" s="39"/>
    </row>
    <row r="586" spans="8:8" x14ac:dyDescent="0.2">
      <c r="H586" s="39"/>
    </row>
    <row r="587" spans="8:8" x14ac:dyDescent="0.2">
      <c r="H587" s="39"/>
    </row>
    <row r="588" spans="8:8" x14ac:dyDescent="0.2">
      <c r="H588" s="39"/>
    </row>
    <row r="589" spans="8:8" x14ac:dyDescent="0.2">
      <c r="H589" s="39"/>
    </row>
    <row r="590" spans="8:8" x14ac:dyDescent="0.2">
      <c r="H590" s="39"/>
    </row>
    <row r="591" spans="8:8" x14ac:dyDescent="0.2">
      <c r="H591" s="39"/>
    </row>
    <row r="592" spans="8:8" x14ac:dyDescent="0.2">
      <c r="H592" s="39"/>
    </row>
    <row r="593" spans="8:8" x14ac:dyDescent="0.2">
      <c r="H593" s="39"/>
    </row>
    <row r="594" spans="8:8" x14ac:dyDescent="0.2">
      <c r="H594" s="39"/>
    </row>
    <row r="595" spans="8:8" x14ac:dyDescent="0.2">
      <c r="H595" s="39"/>
    </row>
    <row r="596" spans="8:8" x14ac:dyDescent="0.2">
      <c r="H596" s="39"/>
    </row>
    <row r="597" spans="8:8" x14ac:dyDescent="0.2">
      <c r="H597" s="39"/>
    </row>
    <row r="598" spans="8:8" x14ac:dyDescent="0.2">
      <c r="H598" s="39"/>
    </row>
    <row r="599" spans="8:8" x14ac:dyDescent="0.2">
      <c r="H599" s="39"/>
    </row>
    <row r="600" spans="8:8" x14ac:dyDescent="0.2">
      <c r="H600" s="39"/>
    </row>
    <row r="601" spans="8:8" x14ac:dyDescent="0.2">
      <c r="H601" s="39"/>
    </row>
    <row r="602" spans="8:8" x14ac:dyDescent="0.2">
      <c r="H602" s="39"/>
    </row>
    <row r="603" spans="8:8" x14ac:dyDescent="0.2">
      <c r="H603" s="39"/>
    </row>
    <row r="604" spans="8:8" x14ac:dyDescent="0.2">
      <c r="H604" s="39"/>
    </row>
    <row r="605" spans="8:8" x14ac:dyDescent="0.2">
      <c r="H605" s="39"/>
    </row>
    <row r="606" spans="8:8" x14ac:dyDescent="0.2">
      <c r="H606" s="39"/>
    </row>
    <row r="607" spans="8:8" x14ac:dyDescent="0.2">
      <c r="H607" s="39"/>
    </row>
    <row r="608" spans="8:8" x14ac:dyDescent="0.2">
      <c r="H608" s="39"/>
    </row>
    <row r="609" spans="8:8" x14ac:dyDescent="0.2">
      <c r="H609" s="39"/>
    </row>
    <row r="610" spans="8:8" x14ac:dyDescent="0.2">
      <c r="H610" s="39"/>
    </row>
    <row r="611" spans="8:8" x14ac:dyDescent="0.2">
      <c r="H611" s="39"/>
    </row>
    <row r="612" spans="8:8" x14ac:dyDescent="0.2">
      <c r="H612" s="39"/>
    </row>
    <row r="613" spans="8:8" x14ac:dyDescent="0.2">
      <c r="H613" s="39"/>
    </row>
    <row r="614" spans="8:8" x14ac:dyDescent="0.2">
      <c r="H614" s="39"/>
    </row>
    <row r="615" spans="8:8" x14ac:dyDescent="0.2">
      <c r="H615" s="39"/>
    </row>
    <row r="616" spans="8:8" x14ac:dyDescent="0.2">
      <c r="H616" s="39"/>
    </row>
    <row r="617" spans="8:8" x14ac:dyDescent="0.2">
      <c r="H617" s="39"/>
    </row>
    <row r="618" spans="8:8" x14ac:dyDescent="0.2">
      <c r="H618" s="39"/>
    </row>
    <row r="619" spans="8:8" x14ac:dyDescent="0.2">
      <c r="H619" s="39"/>
    </row>
    <row r="620" spans="8:8" x14ac:dyDescent="0.2">
      <c r="H620" s="39"/>
    </row>
    <row r="621" spans="8:8" x14ac:dyDescent="0.2">
      <c r="H621" s="39"/>
    </row>
    <row r="622" spans="8:8" x14ac:dyDescent="0.2">
      <c r="H622" s="39"/>
    </row>
    <row r="623" spans="8:8" x14ac:dyDescent="0.2">
      <c r="H623" s="39"/>
    </row>
    <row r="624" spans="8:8" x14ac:dyDescent="0.2">
      <c r="H624" s="39"/>
    </row>
    <row r="625" spans="8:8" x14ac:dyDescent="0.2">
      <c r="H625" s="39"/>
    </row>
    <row r="626" spans="8:8" x14ac:dyDescent="0.2">
      <c r="H626" s="39"/>
    </row>
    <row r="627" spans="8:8" x14ac:dyDescent="0.2">
      <c r="H627" s="39"/>
    </row>
    <row r="628" spans="8:8" x14ac:dyDescent="0.2">
      <c r="H628" s="39"/>
    </row>
    <row r="629" spans="8:8" x14ac:dyDescent="0.2">
      <c r="H629" s="39"/>
    </row>
    <row r="630" spans="8:8" x14ac:dyDescent="0.2">
      <c r="H630" s="39"/>
    </row>
    <row r="631" spans="8:8" x14ac:dyDescent="0.2">
      <c r="H631" s="39"/>
    </row>
    <row r="632" spans="8:8" x14ac:dyDescent="0.2">
      <c r="H632" s="39"/>
    </row>
    <row r="633" spans="8:8" x14ac:dyDescent="0.2">
      <c r="H633" s="39"/>
    </row>
    <row r="634" spans="8:8" x14ac:dyDescent="0.2">
      <c r="H634" s="39"/>
    </row>
    <row r="635" spans="8:8" x14ac:dyDescent="0.2">
      <c r="H635" s="39"/>
    </row>
    <row r="636" spans="8:8" x14ac:dyDescent="0.2">
      <c r="H636" s="39"/>
    </row>
    <row r="637" spans="8:8" x14ac:dyDescent="0.2">
      <c r="H637" s="39"/>
    </row>
    <row r="638" spans="8:8" x14ac:dyDescent="0.2">
      <c r="H638" s="39"/>
    </row>
    <row r="639" spans="8:8" x14ac:dyDescent="0.2">
      <c r="H639" s="39"/>
    </row>
    <row r="640" spans="8:8" x14ac:dyDescent="0.2">
      <c r="H640" s="39"/>
    </row>
    <row r="641" spans="8:8" x14ac:dyDescent="0.2">
      <c r="H641" s="39"/>
    </row>
    <row r="642" spans="8:8" x14ac:dyDescent="0.2">
      <c r="H642" s="39"/>
    </row>
    <row r="643" spans="8:8" x14ac:dyDescent="0.2">
      <c r="H643" s="39"/>
    </row>
    <row r="644" spans="8:8" x14ac:dyDescent="0.2">
      <c r="H644" s="39"/>
    </row>
    <row r="645" spans="8:8" x14ac:dyDescent="0.2">
      <c r="H645" s="39"/>
    </row>
    <row r="646" spans="8:8" x14ac:dyDescent="0.2">
      <c r="H646" s="39"/>
    </row>
    <row r="647" spans="8:8" x14ac:dyDescent="0.2">
      <c r="H647" s="39"/>
    </row>
    <row r="648" spans="8:8" x14ac:dyDescent="0.2">
      <c r="H648" s="39"/>
    </row>
    <row r="649" spans="8:8" x14ac:dyDescent="0.2">
      <c r="H649" s="39"/>
    </row>
    <row r="650" spans="8:8" x14ac:dyDescent="0.2">
      <c r="H650" s="39"/>
    </row>
    <row r="651" spans="8:8" x14ac:dyDescent="0.2">
      <c r="H651" s="39"/>
    </row>
    <row r="652" spans="8:8" x14ac:dyDescent="0.2">
      <c r="H652" s="39"/>
    </row>
    <row r="653" spans="8:8" x14ac:dyDescent="0.2">
      <c r="H653" s="39"/>
    </row>
    <row r="654" spans="8:8" x14ac:dyDescent="0.2">
      <c r="H654" s="39"/>
    </row>
    <row r="655" spans="8:8" x14ac:dyDescent="0.2">
      <c r="H655" s="39"/>
    </row>
    <row r="656" spans="8:8" x14ac:dyDescent="0.2">
      <c r="H656" s="39"/>
    </row>
    <row r="657" spans="8:8" x14ac:dyDescent="0.2">
      <c r="H657" s="39"/>
    </row>
    <row r="658" spans="8:8" x14ac:dyDescent="0.2">
      <c r="H658" s="39"/>
    </row>
    <row r="659" spans="8:8" x14ac:dyDescent="0.2">
      <c r="H659" s="39"/>
    </row>
    <row r="660" spans="8:8" x14ac:dyDescent="0.2">
      <c r="H660" s="39"/>
    </row>
    <row r="661" spans="8:8" x14ac:dyDescent="0.2">
      <c r="H661" s="39"/>
    </row>
    <row r="662" spans="8:8" x14ac:dyDescent="0.2">
      <c r="H662" s="39"/>
    </row>
    <row r="663" spans="8:8" x14ac:dyDescent="0.2">
      <c r="H663" s="39"/>
    </row>
    <row r="664" spans="8:8" x14ac:dyDescent="0.2">
      <c r="H664" s="39"/>
    </row>
    <row r="665" spans="8:8" x14ac:dyDescent="0.2">
      <c r="H665" s="39"/>
    </row>
    <row r="666" spans="8:8" x14ac:dyDescent="0.2">
      <c r="H666" s="39"/>
    </row>
    <row r="667" spans="8:8" x14ac:dyDescent="0.2">
      <c r="H667" s="39"/>
    </row>
    <row r="668" spans="8:8" x14ac:dyDescent="0.2">
      <c r="H668" s="39"/>
    </row>
    <row r="669" spans="8:8" x14ac:dyDescent="0.2">
      <c r="H669" s="39"/>
    </row>
    <row r="670" spans="8:8" x14ac:dyDescent="0.2">
      <c r="H670" s="39"/>
    </row>
    <row r="671" spans="8:8" x14ac:dyDescent="0.2">
      <c r="H671" s="39"/>
    </row>
    <row r="672" spans="8:8" x14ac:dyDescent="0.2">
      <c r="H672" s="39"/>
    </row>
    <row r="673" spans="8:8" x14ac:dyDescent="0.2">
      <c r="H673" s="39"/>
    </row>
    <row r="674" spans="8:8" x14ac:dyDescent="0.2">
      <c r="H674" s="39"/>
    </row>
    <row r="675" spans="8:8" x14ac:dyDescent="0.2">
      <c r="H675" s="39"/>
    </row>
    <row r="676" spans="8:8" x14ac:dyDescent="0.2">
      <c r="H676" s="39"/>
    </row>
    <row r="677" spans="8:8" x14ac:dyDescent="0.2">
      <c r="H677" s="39"/>
    </row>
    <row r="678" spans="8:8" x14ac:dyDescent="0.2">
      <c r="H678" s="39"/>
    </row>
    <row r="679" spans="8:8" x14ac:dyDescent="0.2">
      <c r="H679" s="39"/>
    </row>
    <row r="680" spans="8:8" x14ac:dyDescent="0.2">
      <c r="H680" s="39"/>
    </row>
    <row r="681" spans="8:8" x14ac:dyDescent="0.2">
      <c r="H681" s="39"/>
    </row>
    <row r="682" spans="8:8" x14ac:dyDescent="0.2">
      <c r="H682" s="39"/>
    </row>
    <row r="683" spans="8:8" x14ac:dyDescent="0.2">
      <c r="H683" s="39"/>
    </row>
    <row r="684" spans="8:8" x14ac:dyDescent="0.2">
      <c r="H684" s="39"/>
    </row>
    <row r="685" spans="8:8" x14ac:dyDescent="0.2">
      <c r="H685" s="39"/>
    </row>
    <row r="686" spans="8:8" x14ac:dyDescent="0.2">
      <c r="H686" s="39"/>
    </row>
    <row r="687" spans="8:8" x14ac:dyDescent="0.2">
      <c r="H687" s="39"/>
    </row>
    <row r="688" spans="8:8" x14ac:dyDescent="0.2">
      <c r="H688" s="39"/>
    </row>
    <row r="689" spans="8:8" x14ac:dyDescent="0.2">
      <c r="H689" s="39"/>
    </row>
    <row r="690" spans="8:8" x14ac:dyDescent="0.2">
      <c r="H690" s="39"/>
    </row>
    <row r="691" spans="8:8" x14ac:dyDescent="0.2">
      <c r="H691" s="39"/>
    </row>
    <row r="692" spans="8:8" x14ac:dyDescent="0.2">
      <c r="H692" s="39"/>
    </row>
    <row r="693" spans="8:8" x14ac:dyDescent="0.2">
      <c r="H693" s="39"/>
    </row>
    <row r="694" spans="8:8" x14ac:dyDescent="0.2">
      <c r="H694" s="39"/>
    </row>
    <row r="695" spans="8:8" x14ac:dyDescent="0.2">
      <c r="H695" s="39"/>
    </row>
    <row r="696" spans="8:8" x14ac:dyDescent="0.2">
      <c r="H696" s="39"/>
    </row>
    <row r="697" spans="8:8" x14ac:dyDescent="0.2">
      <c r="H697" s="39"/>
    </row>
    <row r="698" spans="8:8" x14ac:dyDescent="0.2">
      <c r="H698" s="39"/>
    </row>
    <row r="699" spans="8:8" x14ac:dyDescent="0.2">
      <c r="H699" s="39"/>
    </row>
    <row r="700" spans="8:8" x14ac:dyDescent="0.2">
      <c r="H700" s="39"/>
    </row>
    <row r="701" spans="8:8" x14ac:dyDescent="0.2">
      <c r="H701" s="39"/>
    </row>
    <row r="702" spans="8:8" x14ac:dyDescent="0.2">
      <c r="H702" s="39"/>
    </row>
    <row r="703" spans="8:8" x14ac:dyDescent="0.2">
      <c r="H703" s="39"/>
    </row>
    <row r="704" spans="8:8" x14ac:dyDescent="0.2">
      <c r="H704" s="39"/>
    </row>
    <row r="705" spans="8:8" x14ac:dyDescent="0.2">
      <c r="H705" s="39"/>
    </row>
    <row r="706" spans="8:8" x14ac:dyDescent="0.2">
      <c r="H706" s="39"/>
    </row>
    <row r="707" spans="8:8" x14ac:dyDescent="0.2">
      <c r="H707" s="39"/>
    </row>
    <row r="708" spans="8:8" x14ac:dyDescent="0.2">
      <c r="H708" s="39"/>
    </row>
    <row r="709" spans="8:8" x14ac:dyDescent="0.2">
      <c r="H709" s="39"/>
    </row>
    <row r="710" spans="8:8" x14ac:dyDescent="0.2">
      <c r="H710" s="39"/>
    </row>
    <row r="711" spans="8:8" x14ac:dyDescent="0.2">
      <c r="H711" s="39"/>
    </row>
    <row r="712" spans="8:8" x14ac:dyDescent="0.2">
      <c r="H712" s="39"/>
    </row>
    <row r="713" spans="8:8" x14ac:dyDescent="0.2">
      <c r="H713" s="39"/>
    </row>
    <row r="714" spans="8:8" x14ac:dyDescent="0.2">
      <c r="H714" s="39"/>
    </row>
    <row r="715" spans="8:8" x14ac:dyDescent="0.2">
      <c r="H715" s="39"/>
    </row>
    <row r="716" spans="8:8" x14ac:dyDescent="0.2">
      <c r="H716" s="39"/>
    </row>
    <row r="717" spans="8:8" x14ac:dyDescent="0.2">
      <c r="H717" s="39"/>
    </row>
    <row r="718" spans="8:8" x14ac:dyDescent="0.2">
      <c r="H718" s="39"/>
    </row>
    <row r="719" spans="8:8" x14ac:dyDescent="0.2">
      <c r="H719" s="39"/>
    </row>
    <row r="720" spans="8:8" x14ac:dyDescent="0.2">
      <c r="H720" s="39"/>
    </row>
    <row r="721" spans="8:8" x14ac:dyDescent="0.2">
      <c r="H721" s="39"/>
    </row>
    <row r="722" spans="8:8" x14ac:dyDescent="0.2">
      <c r="H722" s="39"/>
    </row>
    <row r="723" spans="8:8" x14ac:dyDescent="0.2">
      <c r="H723" s="39"/>
    </row>
    <row r="724" spans="8:8" x14ac:dyDescent="0.2">
      <c r="H724" s="39"/>
    </row>
    <row r="725" spans="8:8" x14ac:dyDescent="0.2">
      <c r="H725" s="39"/>
    </row>
    <row r="726" spans="8:8" x14ac:dyDescent="0.2">
      <c r="H726" s="39"/>
    </row>
    <row r="727" spans="8:8" x14ac:dyDescent="0.2">
      <c r="H727" s="39"/>
    </row>
    <row r="728" spans="8:8" x14ac:dyDescent="0.2">
      <c r="H728" s="39"/>
    </row>
    <row r="729" spans="8:8" x14ac:dyDescent="0.2">
      <c r="H729" s="39"/>
    </row>
    <row r="730" spans="8:8" x14ac:dyDescent="0.2">
      <c r="H730" s="39"/>
    </row>
    <row r="731" spans="8:8" x14ac:dyDescent="0.2">
      <c r="H731" s="39"/>
    </row>
    <row r="732" spans="8:8" x14ac:dyDescent="0.2">
      <c r="H732" s="39"/>
    </row>
    <row r="733" spans="8:8" x14ac:dyDescent="0.2">
      <c r="H733" s="39"/>
    </row>
    <row r="734" spans="8:8" x14ac:dyDescent="0.2">
      <c r="H734" s="39"/>
    </row>
    <row r="735" spans="8:8" x14ac:dyDescent="0.2">
      <c r="H735" s="39"/>
    </row>
    <row r="736" spans="8:8" x14ac:dyDescent="0.2">
      <c r="H736" s="39"/>
    </row>
    <row r="737" spans="8:8" x14ac:dyDescent="0.2">
      <c r="H737" s="39"/>
    </row>
    <row r="738" spans="8:8" x14ac:dyDescent="0.2">
      <c r="H738" s="39"/>
    </row>
    <row r="739" spans="8:8" x14ac:dyDescent="0.2">
      <c r="H739" s="39"/>
    </row>
    <row r="740" spans="8:8" x14ac:dyDescent="0.2">
      <c r="H740" s="39"/>
    </row>
    <row r="741" spans="8:8" x14ac:dyDescent="0.2">
      <c r="H741" s="39"/>
    </row>
    <row r="742" spans="8:8" x14ac:dyDescent="0.2">
      <c r="H742" s="39"/>
    </row>
    <row r="743" spans="8:8" x14ac:dyDescent="0.2">
      <c r="H743" s="39"/>
    </row>
    <row r="744" spans="8:8" x14ac:dyDescent="0.2">
      <c r="H744" s="39"/>
    </row>
    <row r="745" spans="8:8" x14ac:dyDescent="0.2">
      <c r="H745" s="39"/>
    </row>
    <row r="746" spans="8:8" x14ac:dyDescent="0.2">
      <c r="H746" s="39"/>
    </row>
    <row r="747" spans="8:8" x14ac:dyDescent="0.2">
      <c r="H747" s="39"/>
    </row>
    <row r="748" spans="8:8" x14ac:dyDescent="0.2">
      <c r="H748" s="39"/>
    </row>
    <row r="749" spans="8:8" x14ac:dyDescent="0.2">
      <c r="H749" s="39"/>
    </row>
    <row r="750" spans="8:8" x14ac:dyDescent="0.2">
      <c r="H750" s="39"/>
    </row>
    <row r="751" spans="8:8" x14ac:dyDescent="0.2">
      <c r="H751" s="39"/>
    </row>
    <row r="752" spans="8:8" x14ac:dyDescent="0.2">
      <c r="H752" s="39"/>
    </row>
    <row r="753" spans="8:8" x14ac:dyDescent="0.2">
      <c r="H753" s="39"/>
    </row>
    <row r="754" spans="8:8" x14ac:dyDescent="0.2">
      <c r="H754" s="39"/>
    </row>
    <row r="755" spans="8:8" x14ac:dyDescent="0.2">
      <c r="H755" s="39"/>
    </row>
    <row r="756" spans="8:8" x14ac:dyDescent="0.2">
      <c r="H756" s="39"/>
    </row>
    <row r="757" spans="8:8" x14ac:dyDescent="0.2">
      <c r="H757" s="39"/>
    </row>
    <row r="758" spans="8:8" x14ac:dyDescent="0.2">
      <c r="H758" s="39"/>
    </row>
    <row r="759" spans="8:8" x14ac:dyDescent="0.2">
      <c r="H759" s="39"/>
    </row>
    <row r="760" spans="8:8" x14ac:dyDescent="0.2">
      <c r="H760" s="39"/>
    </row>
    <row r="761" spans="8:8" x14ac:dyDescent="0.2">
      <c r="H761" s="39"/>
    </row>
    <row r="762" spans="8:8" x14ac:dyDescent="0.2">
      <c r="H762" s="39"/>
    </row>
    <row r="763" spans="8:8" x14ac:dyDescent="0.2">
      <c r="H763" s="39"/>
    </row>
    <row r="764" spans="8:8" x14ac:dyDescent="0.2">
      <c r="H764" s="39"/>
    </row>
    <row r="765" spans="8:8" x14ac:dyDescent="0.2">
      <c r="H765" s="39"/>
    </row>
    <row r="766" spans="8:8" x14ac:dyDescent="0.2">
      <c r="H766" s="39"/>
    </row>
    <row r="767" spans="8:8" x14ac:dyDescent="0.2">
      <c r="H767" s="39"/>
    </row>
    <row r="768" spans="8:8" x14ac:dyDescent="0.2">
      <c r="H768" s="39"/>
    </row>
    <row r="769" spans="8:8" x14ac:dyDescent="0.2">
      <c r="H769" s="39"/>
    </row>
    <row r="770" spans="8:8" x14ac:dyDescent="0.2">
      <c r="H770" s="39"/>
    </row>
    <row r="771" spans="8:8" x14ac:dyDescent="0.2">
      <c r="H771" s="39"/>
    </row>
    <row r="772" spans="8:8" x14ac:dyDescent="0.2">
      <c r="H772" s="39"/>
    </row>
    <row r="773" spans="8:8" x14ac:dyDescent="0.2">
      <c r="H773" s="39"/>
    </row>
    <row r="774" spans="8:8" x14ac:dyDescent="0.2">
      <c r="H774" s="39"/>
    </row>
    <row r="775" spans="8:8" x14ac:dyDescent="0.2">
      <c r="H775" s="39"/>
    </row>
    <row r="776" spans="8:8" x14ac:dyDescent="0.2">
      <c r="H776" s="39"/>
    </row>
    <row r="777" spans="8:8" x14ac:dyDescent="0.2">
      <c r="H777" s="39"/>
    </row>
    <row r="778" spans="8:8" x14ac:dyDescent="0.2">
      <c r="H778" s="39"/>
    </row>
    <row r="779" spans="8:8" x14ac:dyDescent="0.2">
      <c r="H779" s="39"/>
    </row>
    <row r="780" spans="8:8" x14ac:dyDescent="0.2">
      <c r="H780" s="39"/>
    </row>
    <row r="781" spans="8:8" x14ac:dyDescent="0.2">
      <c r="H781" s="39"/>
    </row>
    <row r="782" spans="8:8" x14ac:dyDescent="0.2">
      <c r="H782" s="39"/>
    </row>
    <row r="783" spans="8:8" x14ac:dyDescent="0.2">
      <c r="H783" s="39"/>
    </row>
    <row r="784" spans="8:8" x14ac:dyDescent="0.2">
      <c r="H784" s="39"/>
    </row>
    <row r="785" spans="8:8" x14ac:dyDescent="0.2">
      <c r="H785" s="39"/>
    </row>
    <row r="786" spans="8:8" x14ac:dyDescent="0.2">
      <c r="H786" s="39"/>
    </row>
    <row r="787" spans="8:8" x14ac:dyDescent="0.2">
      <c r="H787" s="39"/>
    </row>
    <row r="788" spans="8:8" x14ac:dyDescent="0.2">
      <c r="H788" s="39"/>
    </row>
    <row r="789" spans="8:8" x14ac:dyDescent="0.2">
      <c r="H789" s="39"/>
    </row>
    <row r="790" spans="8:8" x14ac:dyDescent="0.2">
      <c r="H790" s="39"/>
    </row>
    <row r="791" spans="8:8" x14ac:dyDescent="0.2">
      <c r="H791" s="39"/>
    </row>
    <row r="792" spans="8:8" x14ac:dyDescent="0.2">
      <c r="H792" s="39"/>
    </row>
    <row r="793" spans="8:8" x14ac:dyDescent="0.2">
      <c r="H793" s="39"/>
    </row>
    <row r="794" spans="8:8" x14ac:dyDescent="0.2">
      <c r="H794" s="39"/>
    </row>
    <row r="795" spans="8:8" x14ac:dyDescent="0.2">
      <c r="H795" s="39"/>
    </row>
    <row r="796" spans="8:8" x14ac:dyDescent="0.2">
      <c r="H796" s="39"/>
    </row>
    <row r="797" spans="8:8" x14ac:dyDescent="0.2">
      <c r="H797" s="39"/>
    </row>
    <row r="798" spans="8:8" x14ac:dyDescent="0.2">
      <c r="H798" s="39"/>
    </row>
    <row r="799" spans="8:8" x14ac:dyDescent="0.2">
      <c r="H799" s="39"/>
    </row>
    <row r="800" spans="8:8" x14ac:dyDescent="0.2">
      <c r="H800" s="39"/>
    </row>
    <row r="801" spans="8:8" x14ac:dyDescent="0.2">
      <c r="H801" s="39"/>
    </row>
    <row r="802" spans="8:8" x14ac:dyDescent="0.2">
      <c r="H802" s="39"/>
    </row>
    <row r="803" spans="8:8" x14ac:dyDescent="0.2">
      <c r="H803" s="39"/>
    </row>
    <row r="804" spans="8:8" x14ac:dyDescent="0.2">
      <c r="H804" s="39"/>
    </row>
    <row r="805" spans="8:8" x14ac:dyDescent="0.2">
      <c r="H805" s="39"/>
    </row>
    <row r="806" spans="8:8" x14ac:dyDescent="0.2">
      <c r="H806" s="39"/>
    </row>
    <row r="807" spans="8:8" x14ac:dyDescent="0.2">
      <c r="H807" s="39"/>
    </row>
    <row r="808" spans="8:8" x14ac:dyDescent="0.2">
      <c r="H808" s="39"/>
    </row>
    <row r="809" spans="8:8" x14ac:dyDescent="0.2">
      <c r="H809" s="39"/>
    </row>
    <row r="810" spans="8:8" x14ac:dyDescent="0.2">
      <c r="H810" s="39"/>
    </row>
    <row r="811" spans="8:8" x14ac:dyDescent="0.2">
      <c r="H811" s="39"/>
    </row>
    <row r="812" spans="8:8" x14ac:dyDescent="0.2">
      <c r="H812" s="39"/>
    </row>
    <row r="813" spans="8:8" x14ac:dyDescent="0.2">
      <c r="H813" s="39"/>
    </row>
    <row r="814" spans="8:8" x14ac:dyDescent="0.2">
      <c r="H814" s="39"/>
    </row>
    <row r="815" spans="8:8" x14ac:dyDescent="0.2">
      <c r="H815" s="39"/>
    </row>
    <row r="816" spans="8:8" x14ac:dyDescent="0.2">
      <c r="H816" s="39"/>
    </row>
    <row r="817" spans="8:8" x14ac:dyDescent="0.2">
      <c r="H817" s="39"/>
    </row>
    <row r="818" spans="8:8" x14ac:dyDescent="0.2">
      <c r="H818" s="39"/>
    </row>
    <row r="819" spans="8:8" x14ac:dyDescent="0.2">
      <c r="H819" s="39"/>
    </row>
    <row r="820" spans="8:8" x14ac:dyDescent="0.2">
      <c r="H820" s="39"/>
    </row>
    <row r="821" spans="8:8" x14ac:dyDescent="0.2">
      <c r="H821" s="39"/>
    </row>
    <row r="822" spans="8:8" x14ac:dyDescent="0.2">
      <c r="H822" s="39"/>
    </row>
    <row r="823" spans="8:8" x14ac:dyDescent="0.2">
      <c r="H823" s="39"/>
    </row>
    <row r="824" spans="8:8" x14ac:dyDescent="0.2">
      <c r="H824" s="39"/>
    </row>
    <row r="825" spans="8:8" x14ac:dyDescent="0.2">
      <c r="H825" s="39"/>
    </row>
    <row r="826" spans="8:8" x14ac:dyDescent="0.2">
      <c r="H826" s="39"/>
    </row>
    <row r="827" spans="8:8" x14ac:dyDescent="0.2">
      <c r="H827" s="39"/>
    </row>
    <row r="828" spans="8:8" x14ac:dyDescent="0.2">
      <c r="H828" s="39"/>
    </row>
    <row r="829" spans="8:8" x14ac:dyDescent="0.2">
      <c r="H829" s="39"/>
    </row>
    <row r="830" spans="8:8" x14ac:dyDescent="0.2">
      <c r="H830" s="39"/>
    </row>
    <row r="831" spans="8:8" x14ac:dyDescent="0.2">
      <c r="H831" s="39"/>
    </row>
    <row r="832" spans="8:8" x14ac:dyDescent="0.2">
      <c r="H832" s="39"/>
    </row>
    <row r="833" spans="8:8" x14ac:dyDescent="0.2">
      <c r="H833" s="39"/>
    </row>
    <row r="834" spans="8:8" x14ac:dyDescent="0.2">
      <c r="H834" s="39"/>
    </row>
    <row r="835" spans="8:8" x14ac:dyDescent="0.2">
      <c r="H835" s="39"/>
    </row>
    <row r="836" spans="8:8" x14ac:dyDescent="0.2">
      <c r="H836" s="39"/>
    </row>
    <row r="837" spans="8:8" x14ac:dyDescent="0.2">
      <c r="H837" s="39"/>
    </row>
    <row r="838" spans="8:8" x14ac:dyDescent="0.2">
      <c r="H838" s="39"/>
    </row>
    <row r="839" spans="8:8" x14ac:dyDescent="0.2">
      <c r="H839" s="39"/>
    </row>
    <row r="840" spans="8:8" x14ac:dyDescent="0.2">
      <c r="H840" s="39"/>
    </row>
    <row r="841" spans="8:8" x14ac:dyDescent="0.2">
      <c r="H841" s="39"/>
    </row>
    <row r="842" spans="8:8" x14ac:dyDescent="0.2">
      <c r="H842" s="39"/>
    </row>
    <row r="843" spans="8:8" x14ac:dyDescent="0.2">
      <c r="H843" s="39"/>
    </row>
    <row r="844" spans="8:8" x14ac:dyDescent="0.2">
      <c r="H844" s="39"/>
    </row>
    <row r="845" spans="8:8" x14ac:dyDescent="0.2">
      <c r="H845" s="39"/>
    </row>
    <row r="846" spans="8:8" x14ac:dyDescent="0.2">
      <c r="H846" s="39"/>
    </row>
    <row r="847" spans="8:8" x14ac:dyDescent="0.2">
      <c r="H847" s="39"/>
    </row>
    <row r="848" spans="8:8" x14ac:dyDescent="0.2">
      <c r="H848" s="39"/>
    </row>
    <row r="849" spans="8:8" x14ac:dyDescent="0.2">
      <c r="H849" s="39"/>
    </row>
    <row r="850" spans="8:8" x14ac:dyDescent="0.2">
      <c r="H850" s="39"/>
    </row>
    <row r="851" spans="8:8" x14ac:dyDescent="0.2">
      <c r="H851" s="39"/>
    </row>
    <row r="852" spans="8:8" x14ac:dyDescent="0.2">
      <c r="H852" s="39"/>
    </row>
    <row r="853" spans="8:8" x14ac:dyDescent="0.2">
      <c r="H853" s="39"/>
    </row>
    <row r="854" spans="8:8" x14ac:dyDescent="0.2">
      <c r="H854" s="39"/>
    </row>
    <row r="855" spans="8:8" x14ac:dyDescent="0.2">
      <c r="H855" s="39"/>
    </row>
    <row r="856" spans="8:8" x14ac:dyDescent="0.2">
      <c r="H856" s="39"/>
    </row>
    <row r="857" spans="8:8" x14ac:dyDescent="0.2">
      <c r="H857" s="39"/>
    </row>
    <row r="858" spans="8:8" x14ac:dyDescent="0.2">
      <c r="H858" s="39"/>
    </row>
    <row r="859" spans="8:8" x14ac:dyDescent="0.2">
      <c r="H859" s="39"/>
    </row>
    <row r="860" spans="8:8" x14ac:dyDescent="0.2">
      <c r="H860" s="39"/>
    </row>
    <row r="861" spans="8:8" x14ac:dyDescent="0.2">
      <c r="H861" s="39"/>
    </row>
    <row r="862" spans="8:8" x14ac:dyDescent="0.2">
      <c r="H862" s="39"/>
    </row>
    <row r="863" spans="8:8" x14ac:dyDescent="0.2">
      <c r="H863" s="39"/>
    </row>
    <row r="864" spans="8:8" x14ac:dyDescent="0.2">
      <c r="H864" s="39"/>
    </row>
    <row r="865" spans="8:8" x14ac:dyDescent="0.2">
      <c r="H865" s="39"/>
    </row>
    <row r="866" spans="8:8" x14ac:dyDescent="0.2">
      <c r="H866" s="39"/>
    </row>
    <row r="867" spans="8:8" x14ac:dyDescent="0.2">
      <c r="H867" s="39"/>
    </row>
    <row r="868" spans="8:8" x14ac:dyDescent="0.2">
      <c r="H868" s="39"/>
    </row>
    <row r="869" spans="8:8" x14ac:dyDescent="0.2">
      <c r="H869" s="39"/>
    </row>
    <row r="870" spans="8:8" x14ac:dyDescent="0.2">
      <c r="H870" s="39"/>
    </row>
    <row r="871" spans="8:8" x14ac:dyDescent="0.2">
      <c r="H871" s="39"/>
    </row>
    <row r="872" spans="8:8" x14ac:dyDescent="0.2">
      <c r="H872" s="39"/>
    </row>
    <row r="873" spans="8:8" x14ac:dyDescent="0.2">
      <c r="H873" s="39"/>
    </row>
    <row r="874" spans="8:8" x14ac:dyDescent="0.2">
      <c r="H874" s="39"/>
    </row>
    <row r="875" spans="8:8" x14ac:dyDescent="0.2">
      <c r="H875" s="39"/>
    </row>
    <row r="876" spans="8:8" x14ac:dyDescent="0.2">
      <c r="H876" s="39"/>
    </row>
    <row r="877" spans="8:8" x14ac:dyDescent="0.2">
      <c r="H877" s="39"/>
    </row>
    <row r="878" spans="8:8" x14ac:dyDescent="0.2">
      <c r="H878" s="39"/>
    </row>
    <row r="879" spans="8:8" x14ac:dyDescent="0.2">
      <c r="H879" s="39"/>
    </row>
    <row r="880" spans="8:8" x14ac:dyDescent="0.2">
      <c r="H880" s="39"/>
    </row>
    <row r="881" spans="8:8" x14ac:dyDescent="0.2">
      <c r="H881" s="39"/>
    </row>
    <row r="882" spans="8:8" x14ac:dyDescent="0.2">
      <c r="H882" s="39"/>
    </row>
    <row r="883" spans="8:8" x14ac:dyDescent="0.2">
      <c r="H883" s="39"/>
    </row>
    <row r="884" spans="8:8" x14ac:dyDescent="0.2">
      <c r="H884" s="39"/>
    </row>
    <row r="885" spans="8:8" x14ac:dyDescent="0.2">
      <c r="H885" s="39"/>
    </row>
    <row r="886" spans="8:8" x14ac:dyDescent="0.2">
      <c r="H886" s="39"/>
    </row>
    <row r="887" spans="8:8" x14ac:dyDescent="0.2">
      <c r="H887" s="39"/>
    </row>
    <row r="888" spans="8:8" x14ac:dyDescent="0.2">
      <c r="H888" s="39"/>
    </row>
    <row r="889" spans="8:8" x14ac:dyDescent="0.2">
      <c r="H889" s="39"/>
    </row>
    <row r="890" spans="8:8" x14ac:dyDescent="0.2">
      <c r="H890" s="39"/>
    </row>
    <row r="891" spans="8:8" x14ac:dyDescent="0.2">
      <c r="H891" s="39"/>
    </row>
  </sheetData>
  <mergeCells count="29">
    <mergeCell ref="C3:E3"/>
    <mergeCell ref="C4:C5"/>
    <mergeCell ref="D4:D5"/>
    <mergeCell ref="E4:E5"/>
    <mergeCell ref="P3:P5"/>
    <mergeCell ref="R3:R5"/>
    <mergeCell ref="S3:S5"/>
    <mergeCell ref="G4:G5"/>
    <mergeCell ref="H4:H5"/>
    <mergeCell ref="I4:I5"/>
    <mergeCell ref="K4:K5"/>
    <mergeCell ref="L4:L5"/>
    <mergeCell ref="M4:M5"/>
    <mergeCell ref="A1:A5"/>
    <mergeCell ref="B1:S1"/>
    <mergeCell ref="B2:E2"/>
    <mergeCell ref="F2:I2"/>
    <mergeCell ref="J2:M2"/>
    <mergeCell ref="N2:O2"/>
    <mergeCell ref="P2:Q2"/>
    <mergeCell ref="R2:S2"/>
    <mergeCell ref="B3:B5"/>
    <mergeCell ref="F3:F5"/>
    <mergeCell ref="G3:I3"/>
    <mergeCell ref="J3:J5"/>
    <mergeCell ref="K3:M3"/>
    <mergeCell ref="N3:N5"/>
    <mergeCell ref="O3:O5"/>
    <mergeCell ref="Q3:Q5"/>
  </mergeCells>
  <dataValidations count="1">
    <dataValidation type="list" allowBlank="1" showInputMessage="1" showErrorMessage="1" sqref="J3 I4">
      <formula1>serials</formula1>
      <formula2>0</formula2>
    </dataValidation>
  </dataValidations>
  <pageMargins left="0.7" right="0.7" top="0.75" bottom="0.75" header="0.51180555555555496" footer="0.51180555555555496"/>
  <pageSetup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A13" zoomScale="95" zoomScaleNormal="95" workbookViewId="0">
      <selection activeCell="B16" sqref="B16"/>
    </sheetView>
  </sheetViews>
  <sheetFormatPr defaultRowHeight="14.25" x14ac:dyDescent="0.2"/>
  <cols>
    <col min="1" max="1" width="58.28515625" style="39" customWidth="1"/>
    <col min="2" max="8" width="15.28515625" style="38" customWidth="1"/>
    <col min="9" max="9" width="11.140625" style="38" customWidth="1"/>
    <col min="10" max="10" width="17.85546875" customWidth="1"/>
    <col min="11" max="11" width="12" customWidth="1"/>
    <col min="12" max="12" width="9.140625" customWidth="1"/>
    <col min="13" max="1014" width="8.7109375" customWidth="1"/>
  </cols>
  <sheetData>
    <row r="1" spans="1:9" ht="12.75" x14ac:dyDescent="0.2">
      <c r="A1" s="271" t="s">
        <v>4</v>
      </c>
      <c r="B1" s="281" t="s">
        <v>155</v>
      </c>
      <c r="C1" s="281"/>
      <c r="D1" s="281"/>
      <c r="E1" s="281"/>
      <c r="F1" s="281"/>
      <c r="G1" s="281"/>
      <c r="H1" s="281"/>
      <c r="I1" s="281"/>
    </row>
    <row r="2" spans="1:9" ht="3" customHeight="1" x14ac:dyDescent="0.2">
      <c r="A2" s="271"/>
      <c r="B2" s="281"/>
      <c r="C2" s="281"/>
      <c r="D2" s="281"/>
      <c r="E2" s="281"/>
      <c r="F2" s="281"/>
      <c r="G2" s="281"/>
      <c r="H2" s="281"/>
      <c r="I2" s="281"/>
    </row>
    <row r="3" spans="1:9" ht="28.5" customHeight="1" x14ac:dyDescent="0.2">
      <c r="A3" s="271"/>
      <c r="B3" s="322" t="s">
        <v>156</v>
      </c>
      <c r="C3" s="324" t="s">
        <v>157</v>
      </c>
      <c r="D3" s="326" t="s">
        <v>158</v>
      </c>
      <c r="E3" s="327"/>
      <c r="F3" s="327"/>
      <c r="G3" s="327"/>
      <c r="H3" s="327"/>
      <c r="I3" s="282" t="s">
        <v>159</v>
      </c>
    </row>
    <row r="4" spans="1:9" ht="43.5" customHeight="1" x14ac:dyDescent="0.2">
      <c r="A4" s="271"/>
      <c r="B4" s="322"/>
      <c r="C4" s="325"/>
      <c r="D4" s="324" t="s">
        <v>209</v>
      </c>
      <c r="E4" s="324" t="s">
        <v>160</v>
      </c>
      <c r="F4" s="324" t="s">
        <v>161</v>
      </c>
      <c r="G4" s="324" t="s">
        <v>162</v>
      </c>
      <c r="H4" s="328" t="s">
        <v>163</v>
      </c>
      <c r="I4" s="323"/>
    </row>
    <row r="5" spans="1:9" ht="12.75" customHeight="1" x14ac:dyDescent="0.2">
      <c r="A5" s="271"/>
      <c r="B5" s="322"/>
      <c r="C5" s="325"/>
      <c r="D5" s="325"/>
      <c r="E5" s="325"/>
      <c r="F5" s="325"/>
      <c r="G5" s="325"/>
      <c r="H5" s="329"/>
      <c r="I5" s="323"/>
    </row>
    <row r="6" spans="1:9" ht="76.5" customHeight="1" x14ac:dyDescent="0.2">
      <c r="A6" s="271"/>
      <c r="B6" s="322"/>
      <c r="C6" s="322"/>
      <c r="D6" s="322"/>
      <c r="E6" s="322"/>
      <c r="F6" s="322"/>
      <c r="G6" s="322"/>
      <c r="H6" s="330"/>
      <c r="I6" s="323"/>
    </row>
    <row r="7" spans="1:9" x14ac:dyDescent="0.2">
      <c r="A7" s="70" t="s">
        <v>95</v>
      </c>
      <c r="B7" s="10">
        <v>161</v>
      </c>
      <c r="C7" s="134">
        <v>162</v>
      </c>
      <c r="D7" s="134">
        <v>163</v>
      </c>
      <c r="E7" s="134">
        <v>164</v>
      </c>
      <c r="F7" s="134">
        <v>165</v>
      </c>
      <c r="G7" s="134">
        <v>166</v>
      </c>
      <c r="H7" s="134">
        <v>167</v>
      </c>
      <c r="I7" s="6">
        <v>168</v>
      </c>
    </row>
    <row r="8" spans="1:9" s="165" customFormat="1" x14ac:dyDescent="0.2">
      <c r="A8" s="147" t="s">
        <v>172</v>
      </c>
      <c r="B8" s="137">
        <f>SUM(B9+B10)</f>
        <v>21508098</v>
      </c>
      <c r="C8" s="137">
        <f t="shared" ref="C8:I8" si="0">SUM(C9+C10)</f>
        <v>20423465</v>
      </c>
      <c r="D8" s="137">
        <f t="shared" si="0"/>
        <v>15873830</v>
      </c>
      <c r="E8" s="137">
        <f t="shared" si="0"/>
        <v>335900</v>
      </c>
      <c r="F8" s="137">
        <f t="shared" si="0"/>
        <v>347388</v>
      </c>
      <c r="G8" s="137">
        <f t="shared" si="0"/>
        <v>733700</v>
      </c>
      <c r="H8" s="137">
        <f t="shared" si="0"/>
        <v>3132647</v>
      </c>
      <c r="I8" s="137">
        <f t="shared" si="0"/>
        <v>832100</v>
      </c>
    </row>
    <row r="9" spans="1:9" x14ac:dyDescent="0.2">
      <c r="A9" s="124" t="s">
        <v>165</v>
      </c>
      <c r="B9" s="217">
        <v>15401000</v>
      </c>
      <c r="C9" s="7">
        <v>14391600</v>
      </c>
      <c r="D9" s="7">
        <v>11729400</v>
      </c>
      <c r="E9" s="7">
        <v>135900</v>
      </c>
      <c r="F9" s="217">
        <v>294000</v>
      </c>
      <c r="G9" s="217">
        <v>368700</v>
      </c>
      <c r="H9" s="217">
        <v>1863600</v>
      </c>
      <c r="I9" s="217">
        <v>705200</v>
      </c>
    </row>
    <row r="10" spans="1:9" x14ac:dyDescent="0.2">
      <c r="A10" s="124" t="s">
        <v>170</v>
      </c>
      <c r="B10" s="217">
        <v>6107098</v>
      </c>
      <c r="C10" s="7">
        <v>6031865</v>
      </c>
      <c r="D10" s="7">
        <v>4144430</v>
      </c>
      <c r="E10" s="7">
        <v>200000</v>
      </c>
      <c r="F10" s="217">
        <v>53388</v>
      </c>
      <c r="G10" s="217">
        <v>365000</v>
      </c>
      <c r="H10" s="217">
        <v>1269047</v>
      </c>
      <c r="I10" s="217">
        <v>126900</v>
      </c>
    </row>
    <row r="11" spans="1:9" s="165" customFormat="1" ht="15" customHeight="1" x14ac:dyDescent="0.2">
      <c r="A11" s="147" t="s">
        <v>171</v>
      </c>
      <c r="B11" s="137">
        <f>SUM(B12+B13)</f>
        <v>152149967</v>
      </c>
      <c r="C11" s="137">
        <f t="shared" ref="C11:I11" si="1">SUM(C12+C13)</f>
        <v>132356338</v>
      </c>
      <c r="D11" s="137">
        <f t="shared" si="1"/>
        <v>86820912</v>
      </c>
      <c r="E11" s="137">
        <f t="shared" si="1"/>
        <v>7342067</v>
      </c>
      <c r="F11" s="137">
        <f t="shared" si="1"/>
        <v>3688475</v>
      </c>
      <c r="G11" s="137">
        <f t="shared" si="1"/>
        <v>8257236</v>
      </c>
      <c r="H11" s="137">
        <f t="shared" si="1"/>
        <v>26247648</v>
      </c>
      <c r="I11" s="137">
        <f t="shared" si="1"/>
        <v>7110351</v>
      </c>
    </row>
    <row r="12" spans="1:9" ht="17.25" customHeight="1" x14ac:dyDescent="0.2">
      <c r="A12" s="124" t="s">
        <v>174</v>
      </c>
      <c r="B12" s="217">
        <v>75653160</v>
      </c>
      <c r="C12" s="7">
        <v>62990233</v>
      </c>
      <c r="D12" s="7">
        <v>43207305</v>
      </c>
      <c r="E12" s="7">
        <v>3038170</v>
      </c>
      <c r="F12" s="217">
        <v>782771</v>
      </c>
      <c r="G12" s="217">
        <v>2884461</v>
      </c>
      <c r="H12" s="217">
        <v>13077526</v>
      </c>
      <c r="I12" s="217">
        <v>2671390</v>
      </c>
    </row>
    <row r="13" spans="1:9" ht="16.5" customHeight="1" x14ac:dyDescent="0.2">
      <c r="A13" s="124" t="s">
        <v>173</v>
      </c>
      <c r="B13" s="134">
        <v>76496807</v>
      </c>
      <c r="C13" s="7">
        <v>69366105</v>
      </c>
      <c r="D13" s="7">
        <v>43613607</v>
      </c>
      <c r="E13" s="7">
        <v>4303897</v>
      </c>
      <c r="F13" s="134">
        <v>2905704</v>
      </c>
      <c r="G13" s="134">
        <v>5372775</v>
      </c>
      <c r="H13" s="134">
        <v>13170122</v>
      </c>
      <c r="I13" s="134">
        <v>4438961</v>
      </c>
    </row>
    <row r="14" spans="1:9" s="165" customFormat="1" ht="27" customHeight="1" x14ac:dyDescent="0.2">
      <c r="A14" s="147" t="s">
        <v>196</v>
      </c>
      <c r="B14" s="241">
        <f>SUM(B15+B16+B17+B18)</f>
        <v>299109288.76999998</v>
      </c>
      <c r="C14" s="241">
        <f t="shared" ref="C14:I14" si="2">SUM(C15+C16+C17+C18)</f>
        <v>56299837.969999999</v>
      </c>
      <c r="D14" s="241">
        <f t="shared" si="2"/>
        <v>40075202.210000001</v>
      </c>
      <c r="E14" s="241">
        <f t="shared" si="2"/>
        <v>12479854</v>
      </c>
      <c r="F14" s="241">
        <f t="shared" si="2"/>
        <v>689311.73</v>
      </c>
      <c r="G14" s="241">
        <f t="shared" si="2"/>
        <v>1275346.3999999999</v>
      </c>
      <c r="H14" s="241">
        <f t="shared" si="2"/>
        <v>3225711.43</v>
      </c>
      <c r="I14" s="241">
        <f t="shared" si="2"/>
        <v>7140177</v>
      </c>
    </row>
    <row r="15" spans="1:9" ht="18.75" customHeight="1" x14ac:dyDescent="0.2">
      <c r="A15" s="16" t="s">
        <v>175</v>
      </c>
      <c r="B15" s="135">
        <v>12051449</v>
      </c>
      <c r="C15" s="160">
        <v>21678206</v>
      </c>
      <c r="D15" s="160">
        <v>16496600</v>
      </c>
      <c r="E15" s="160">
        <v>3680154</v>
      </c>
      <c r="F15" s="135">
        <v>234512</v>
      </c>
      <c r="G15" s="135">
        <v>262498</v>
      </c>
      <c r="H15" s="135">
        <v>2191701</v>
      </c>
      <c r="I15" s="135">
        <v>6480159</v>
      </c>
    </row>
    <row r="16" spans="1:9" ht="36" customHeight="1" x14ac:dyDescent="0.2">
      <c r="A16" s="16" t="s">
        <v>176</v>
      </c>
      <c r="B16" s="239">
        <v>1023949.77</v>
      </c>
      <c r="C16" s="239">
        <v>1203826.97</v>
      </c>
      <c r="D16" s="239">
        <v>804067.21</v>
      </c>
      <c r="E16" s="239">
        <v>408716</v>
      </c>
      <c r="F16" s="239">
        <v>13968.73</v>
      </c>
      <c r="G16" s="239">
        <v>133551.4</v>
      </c>
      <c r="H16" s="239">
        <v>76966.429999999993</v>
      </c>
      <c r="I16" s="239">
        <v>116994</v>
      </c>
    </row>
    <row r="17" spans="1:14" ht="33" customHeight="1" x14ac:dyDescent="0.2">
      <c r="A17" s="148" t="s">
        <v>177</v>
      </c>
      <c r="B17" s="215">
        <f>SUM(B43)</f>
        <v>433667</v>
      </c>
      <c r="C17" s="215">
        <f t="shared" ref="C17:I17" si="3">SUM(C43)</f>
        <v>649917</v>
      </c>
      <c r="D17" s="215">
        <f t="shared" si="3"/>
        <v>349600</v>
      </c>
      <c r="E17" s="215">
        <f t="shared" si="3"/>
        <v>283440</v>
      </c>
      <c r="F17" s="215">
        <f t="shared" si="3"/>
        <v>22566</v>
      </c>
      <c r="G17" s="215">
        <f t="shared" si="3"/>
        <v>4000</v>
      </c>
      <c r="H17" s="215">
        <f t="shared" si="3"/>
        <v>15197</v>
      </c>
      <c r="I17" s="215">
        <f t="shared" si="3"/>
        <v>0</v>
      </c>
    </row>
    <row r="18" spans="1:14" x14ac:dyDescent="0.2">
      <c r="A18" s="124" t="s">
        <v>178</v>
      </c>
      <c r="B18" s="175">
        <v>285600223</v>
      </c>
      <c r="C18" s="235">
        <v>32767888</v>
      </c>
      <c r="D18" s="235">
        <v>22424935</v>
      </c>
      <c r="E18" s="235">
        <v>8107544</v>
      </c>
      <c r="F18" s="175">
        <v>418265</v>
      </c>
      <c r="G18" s="175">
        <v>875297</v>
      </c>
      <c r="H18" s="175">
        <v>941847</v>
      </c>
      <c r="I18" s="175">
        <v>543024</v>
      </c>
    </row>
    <row r="19" spans="1:14" s="165" customFormat="1" ht="25.5" x14ac:dyDescent="0.2">
      <c r="A19" s="147" t="s">
        <v>197</v>
      </c>
      <c r="B19" s="137">
        <f>SUM(B20+B21+B24+B25+B26+B27+B32)</f>
        <v>1815108</v>
      </c>
      <c r="C19" s="137">
        <f t="shared" ref="C19:I19" si="4">SUM(C20+C21+C24+C25+C26+C27+C32)</f>
        <v>1815495</v>
      </c>
      <c r="D19" s="137">
        <f t="shared" si="4"/>
        <v>1556357</v>
      </c>
      <c r="E19" s="137">
        <f t="shared" si="4"/>
        <v>20000</v>
      </c>
      <c r="F19" s="137">
        <f t="shared" si="4"/>
        <v>5799</v>
      </c>
      <c r="G19" s="137">
        <f>SUM(G20+G21+G24+F25+G26+G27+G32)</f>
        <v>3200</v>
      </c>
      <c r="H19" s="137">
        <f t="shared" si="4"/>
        <v>232839</v>
      </c>
      <c r="I19" s="137">
        <f t="shared" si="4"/>
        <v>18073000</v>
      </c>
    </row>
    <row r="20" spans="1:14" ht="27" customHeight="1" x14ac:dyDescent="0.2">
      <c r="A20" s="150" t="s">
        <v>179</v>
      </c>
      <c r="B20" s="172">
        <v>7808</v>
      </c>
      <c r="C20" s="172">
        <v>8195</v>
      </c>
      <c r="D20" s="172">
        <v>3357</v>
      </c>
      <c r="E20" s="172">
        <v>0</v>
      </c>
      <c r="F20" s="172">
        <v>2799</v>
      </c>
      <c r="G20" s="172">
        <v>200</v>
      </c>
      <c r="H20" s="172">
        <v>1839</v>
      </c>
      <c r="I20" s="172">
        <v>0</v>
      </c>
      <c r="J20" s="173"/>
      <c r="K20" s="173"/>
      <c r="L20" s="173"/>
      <c r="M20" s="171"/>
      <c r="N20" s="171"/>
    </row>
    <row r="21" spans="1:14" ht="24.75" customHeight="1" x14ac:dyDescent="0.2">
      <c r="A21" s="149" t="s">
        <v>208</v>
      </c>
      <c r="B21" s="138">
        <f>SUM(B22+B23)</f>
        <v>0</v>
      </c>
      <c r="C21" s="138">
        <f t="shared" ref="C21:I21" si="5">SUM(C22+C23)</f>
        <v>0</v>
      </c>
      <c r="D21" s="138">
        <f t="shared" si="5"/>
        <v>0</v>
      </c>
      <c r="E21" s="138">
        <f t="shared" si="5"/>
        <v>0</v>
      </c>
      <c r="F21" s="138">
        <f t="shared" si="5"/>
        <v>0</v>
      </c>
      <c r="G21" s="138">
        <f t="shared" si="5"/>
        <v>0</v>
      </c>
      <c r="H21" s="138">
        <f t="shared" si="5"/>
        <v>0</v>
      </c>
      <c r="I21" s="138">
        <f t="shared" si="5"/>
        <v>0</v>
      </c>
    </row>
    <row r="22" spans="1:14" ht="28.5" customHeight="1" x14ac:dyDescent="0.2">
      <c r="A22" s="23" t="s">
        <v>181</v>
      </c>
      <c r="B22" s="139"/>
      <c r="C22" s="139"/>
      <c r="D22" s="139"/>
      <c r="E22" s="139"/>
      <c r="F22" s="139"/>
      <c r="G22" s="139"/>
      <c r="H22" s="139"/>
      <c r="I22" s="139"/>
    </row>
    <row r="23" spans="1:14" ht="20.25" customHeight="1" x14ac:dyDescent="0.2">
      <c r="A23" s="23" t="s">
        <v>182</v>
      </c>
      <c r="B23" s="134"/>
      <c r="C23" s="134"/>
      <c r="D23" s="134"/>
      <c r="E23" s="134"/>
      <c r="F23" s="134"/>
      <c r="G23" s="134"/>
      <c r="H23" s="134"/>
      <c r="I23" s="134"/>
    </row>
    <row r="24" spans="1:14" ht="15.75" customHeight="1" x14ac:dyDescent="0.2">
      <c r="A24" s="150" t="s">
        <v>183</v>
      </c>
      <c r="B24" s="134"/>
      <c r="C24" s="134"/>
      <c r="D24" s="134"/>
      <c r="E24" s="134"/>
      <c r="F24" s="134"/>
      <c r="G24" s="134"/>
      <c r="H24" s="134"/>
      <c r="I24" s="134"/>
    </row>
    <row r="25" spans="1:14" ht="25.5" x14ac:dyDescent="0.2">
      <c r="A25" s="150" t="s">
        <v>184</v>
      </c>
      <c r="B25" s="134">
        <v>1807300</v>
      </c>
      <c r="C25" s="134">
        <v>1807300</v>
      </c>
      <c r="D25" s="134">
        <v>1553000</v>
      </c>
      <c r="E25" s="134">
        <v>20000</v>
      </c>
      <c r="F25" s="134">
        <v>3000</v>
      </c>
      <c r="H25" s="134">
        <v>231000</v>
      </c>
      <c r="I25" s="134">
        <v>18073000</v>
      </c>
    </row>
    <row r="26" spans="1:14" x14ac:dyDescent="0.2">
      <c r="A26" s="151" t="s">
        <v>185</v>
      </c>
      <c r="B26" s="138"/>
      <c r="C26" s="26"/>
      <c r="D26" s="26"/>
      <c r="E26" s="26"/>
      <c r="F26" s="138"/>
      <c r="G26" s="138"/>
      <c r="H26" s="138"/>
      <c r="I26" s="138"/>
    </row>
    <row r="27" spans="1:14" x14ac:dyDescent="0.2">
      <c r="A27" s="11" t="s">
        <v>198</v>
      </c>
      <c r="B27" s="138">
        <f>SUM(B30)</f>
        <v>0</v>
      </c>
      <c r="C27" s="138">
        <f t="shared" ref="C27:I27" si="6">SUM(C30)</f>
        <v>0</v>
      </c>
      <c r="D27" s="138">
        <f t="shared" si="6"/>
        <v>0</v>
      </c>
      <c r="E27" s="138">
        <f t="shared" si="6"/>
        <v>0</v>
      </c>
      <c r="F27" s="138">
        <f t="shared" si="6"/>
        <v>0</v>
      </c>
      <c r="G27" s="138">
        <f t="shared" si="6"/>
        <v>0</v>
      </c>
      <c r="H27" s="138">
        <f t="shared" si="6"/>
        <v>0</v>
      </c>
      <c r="I27" s="138">
        <f t="shared" si="6"/>
        <v>0</v>
      </c>
    </row>
    <row r="28" spans="1:14" ht="28.5" customHeight="1" x14ac:dyDescent="0.2">
      <c r="A28" s="16" t="s">
        <v>186</v>
      </c>
      <c r="B28" s="119">
        <v>2930.3</v>
      </c>
      <c r="C28" s="119">
        <v>2930.3</v>
      </c>
      <c r="D28" s="119">
        <v>2777.8</v>
      </c>
      <c r="E28" s="119">
        <v>1018.1</v>
      </c>
      <c r="F28" s="119">
        <v>100</v>
      </c>
      <c r="G28" s="119">
        <v>0</v>
      </c>
      <c r="H28" s="119">
        <v>53</v>
      </c>
      <c r="I28" s="119">
        <v>2930</v>
      </c>
      <c r="J28" s="204"/>
      <c r="K28" s="204"/>
      <c r="L28" s="204"/>
      <c r="M28" s="204"/>
      <c r="N28" s="204"/>
    </row>
    <row r="29" spans="1:14" ht="46.5" customHeight="1" x14ac:dyDescent="0.2">
      <c r="A29" s="16" t="s">
        <v>187</v>
      </c>
      <c r="B29" s="134"/>
      <c r="C29" s="134"/>
      <c r="D29" s="134"/>
      <c r="E29" s="134"/>
      <c r="F29" s="134"/>
      <c r="G29" s="134"/>
      <c r="H29" s="134"/>
      <c r="I29" s="134"/>
    </row>
    <row r="30" spans="1:14" x14ac:dyDescent="0.2">
      <c r="A30" s="16" t="s">
        <v>188</v>
      </c>
      <c r="B30" s="134"/>
      <c r="C30" s="134"/>
      <c r="D30" s="134"/>
      <c r="E30" s="134"/>
      <c r="F30" s="134"/>
      <c r="G30" s="134"/>
      <c r="H30" s="134"/>
      <c r="I30" s="134"/>
    </row>
    <row r="31" spans="1:14" s="165" customFormat="1" x14ac:dyDescent="0.2">
      <c r="A31" s="200" t="s">
        <v>203</v>
      </c>
      <c r="B31" s="161">
        <f>SUM(B28+B29+B30)</f>
        <v>2930.3</v>
      </c>
      <c r="C31" s="161">
        <f t="shared" ref="C31:I31" si="7">SUM(C28+C29+C30)</f>
        <v>2930.3</v>
      </c>
      <c r="D31" s="161">
        <f t="shared" si="7"/>
        <v>2777.8</v>
      </c>
      <c r="E31" s="161">
        <f t="shared" si="7"/>
        <v>1018.1</v>
      </c>
      <c r="F31" s="161">
        <f t="shared" si="7"/>
        <v>100</v>
      </c>
      <c r="G31" s="161">
        <f t="shared" si="7"/>
        <v>0</v>
      </c>
      <c r="H31" s="161">
        <f t="shared" si="7"/>
        <v>53</v>
      </c>
      <c r="I31" s="161">
        <f t="shared" si="7"/>
        <v>2930</v>
      </c>
    </row>
    <row r="32" spans="1:14" x14ac:dyDescent="0.2">
      <c r="A32" s="11" t="s">
        <v>199</v>
      </c>
      <c r="B32" s="138">
        <f t="shared" ref="B32:I32" si="8">SUM(B35)</f>
        <v>0</v>
      </c>
      <c r="C32" s="138">
        <f t="shared" si="8"/>
        <v>0</v>
      </c>
      <c r="D32" s="138">
        <f t="shared" si="8"/>
        <v>0</v>
      </c>
      <c r="E32" s="138">
        <f t="shared" si="8"/>
        <v>0</v>
      </c>
      <c r="F32" s="138">
        <f t="shared" si="8"/>
        <v>0</v>
      </c>
      <c r="G32" s="138">
        <f t="shared" si="8"/>
        <v>0</v>
      </c>
      <c r="H32" s="138">
        <f t="shared" si="8"/>
        <v>0</v>
      </c>
      <c r="I32" s="138">
        <f t="shared" si="8"/>
        <v>0</v>
      </c>
    </row>
    <row r="33" spans="1:9" ht="28.5" customHeight="1" x14ac:dyDescent="0.2">
      <c r="A33" s="23" t="s">
        <v>166</v>
      </c>
      <c r="B33" s="141"/>
      <c r="C33" s="141"/>
      <c r="D33" s="141"/>
      <c r="E33" s="141"/>
      <c r="F33" s="133"/>
      <c r="G33" s="133"/>
      <c r="H33" s="133"/>
      <c r="I33" s="133"/>
    </row>
    <row r="34" spans="1:9" ht="38.25" x14ac:dyDescent="0.2">
      <c r="A34" s="23" t="s">
        <v>167</v>
      </c>
      <c r="B34" s="133"/>
      <c r="C34" s="133"/>
      <c r="D34" s="133"/>
      <c r="E34" s="133"/>
      <c r="F34" s="133"/>
      <c r="G34" s="133"/>
      <c r="H34" s="133"/>
      <c r="I34" s="133"/>
    </row>
    <row r="35" spans="1:9" ht="25.5" x14ac:dyDescent="0.2">
      <c r="A35" s="23" t="s">
        <v>168</v>
      </c>
      <c r="B35" s="138"/>
      <c r="C35" s="138"/>
      <c r="D35" s="138"/>
      <c r="E35" s="138"/>
      <c r="F35" s="138"/>
      <c r="G35" s="138"/>
      <c r="H35" s="138"/>
      <c r="I35" s="138"/>
    </row>
    <row r="36" spans="1:9" s="165" customFormat="1" x14ac:dyDescent="0.2">
      <c r="A36" s="201" t="s">
        <v>204</v>
      </c>
      <c r="B36" s="137">
        <f>SUM(B33+B34+B35)</f>
        <v>0</v>
      </c>
      <c r="C36" s="137">
        <f t="shared" ref="C36:I36" si="9">SUM(C33+C34+C35)</f>
        <v>0</v>
      </c>
      <c r="D36" s="137">
        <f t="shared" si="9"/>
        <v>0</v>
      </c>
      <c r="E36" s="137">
        <f t="shared" si="9"/>
        <v>0</v>
      </c>
      <c r="F36" s="137">
        <f t="shared" si="9"/>
        <v>0</v>
      </c>
      <c r="G36" s="137">
        <f t="shared" si="9"/>
        <v>0</v>
      </c>
      <c r="H36" s="137">
        <f t="shared" si="9"/>
        <v>0</v>
      </c>
      <c r="I36" s="137">
        <f t="shared" si="9"/>
        <v>0</v>
      </c>
    </row>
    <row r="37" spans="1:9" ht="31.5" customHeight="1" x14ac:dyDescent="0.2">
      <c r="A37" s="30" t="s">
        <v>200</v>
      </c>
      <c r="B37" s="138">
        <f>SUM(B38+B39)</f>
        <v>2800000</v>
      </c>
      <c r="C37" s="138">
        <f t="shared" ref="C37:I37" si="10">SUM(C38+C39)</f>
        <v>2752124</v>
      </c>
      <c r="D37" s="138">
        <f t="shared" si="10"/>
        <v>1400000</v>
      </c>
      <c r="E37" s="138">
        <f t="shared" si="10"/>
        <v>300628</v>
      </c>
      <c r="F37" s="138">
        <f t="shared" si="10"/>
        <v>0</v>
      </c>
      <c r="G37" s="138">
        <f t="shared" si="10"/>
        <v>0</v>
      </c>
      <c r="H37" s="138">
        <f t="shared" si="10"/>
        <v>15000</v>
      </c>
      <c r="I37" s="138">
        <f t="shared" si="10"/>
        <v>1036496</v>
      </c>
    </row>
    <row r="38" spans="1:9" ht="27" customHeight="1" x14ac:dyDescent="0.2">
      <c r="A38" s="16" t="s">
        <v>189</v>
      </c>
      <c r="B38" s="217">
        <v>2800000</v>
      </c>
      <c r="C38" s="217">
        <v>2752124</v>
      </c>
      <c r="D38" s="217">
        <v>1400000</v>
      </c>
      <c r="E38" s="217">
        <v>300628</v>
      </c>
      <c r="F38" s="217">
        <v>0</v>
      </c>
      <c r="G38" s="217">
        <v>0</v>
      </c>
      <c r="H38" s="217">
        <v>15000</v>
      </c>
      <c r="I38" s="217">
        <v>1036496</v>
      </c>
    </row>
    <row r="39" spans="1:9" ht="38.25" customHeight="1" x14ac:dyDescent="0.2">
      <c r="A39" s="32" t="s">
        <v>190</v>
      </c>
      <c r="B39" s="134"/>
      <c r="C39" s="134"/>
      <c r="D39" s="134"/>
      <c r="E39" s="134"/>
      <c r="F39" s="134"/>
      <c r="G39" s="134"/>
      <c r="H39" s="134"/>
      <c r="I39" s="134"/>
    </row>
    <row r="40" spans="1:9" ht="21" customHeight="1" x14ac:dyDescent="0.2">
      <c r="A40" s="11" t="s">
        <v>201</v>
      </c>
      <c r="B40" s="138">
        <f>SUM(B41+B42+B43)</f>
        <v>1026729</v>
      </c>
      <c r="C40" s="138">
        <f t="shared" ref="C40:I40" si="11">SUM(C41+C42+C43)</f>
        <v>4371803.2</v>
      </c>
      <c r="D40" s="138">
        <f t="shared" si="11"/>
        <v>3436966</v>
      </c>
      <c r="E40" s="138">
        <f t="shared" si="11"/>
        <v>822640</v>
      </c>
      <c r="F40" s="138">
        <f t="shared" si="11"/>
        <v>113108</v>
      </c>
      <c r="G40" s="138">
        <f t="shared" si="11"/>
        <v>134465</v>
      </c>
      <c r="H40" s="138">
        <f t="shared" si="11"/>
        <v>122953</v>
      </c>
      <c r="I40" s="138">
        <f t="shared" si="11"/>
        <v>14469</v>
      </c>
    </row>
    <row r="41" spans="1:9" ht="17.25" customHeight="1" x14ac:dyDescent="0.2">
      <c r="A41" s="16" t="s">
        <v>191</v>
      </c>
      <c r="B41" s="168">
        <v>0</v>
      </c>
      <c r="C41" s="168">
        <v>2948947</v>
      </c>
      <c r="D41" s="168">
        <v>2609800</v>
      </c>
      <c r="E41" s="168">
        <v>221547</v>
      </c>
      <c r="F41" s="168">
        <v>76600</v>
      </c>
      <c r="G41" s="168">
        <v>0</v>
      </c>
      <c r="H41" s="168">
        <v>41000</v>
      </c>
      <c r="I41" s="168">
        <v>0</v>
      </c>
    </row>
    <row r="42" spans="1:9" ht="38.25" x14ac:dyDescent="0.2">
      <c r="A42" s="16" t="s">
        <v>192</v>
      </c>
      <c r="B42" s="168">
        <v>593062</v>
      </c>
      <c r="C42" s="168">
        <v>772939.2</v>
      </c>
      <c r="D42" s="168">
        <v>477566</v>
      </c>
      <c r="E42" s="168">
        <v>317653</v>
      </c>
      <c r="F42" s="168">
        <v>13942</v>
      </c>
      <c r="G42" s="168">
        <v>130465</v>
      </c>
      <c r="H42" s="168">
        <v>66756</v>
      </c>
      <c r="I42" s="168">
        <v>14469</v>
      </c>
    </row>
    <row r="43" spans="1:9" ht="27" customHeight="1" x14ac:dyDescent="0.2">
      <c r="A43" s="16" t="s">
        <v>193</v>
      </c>
      <c r="B43" s="168">
        <v>433667</v>
      </c>
      <c r="C43" s="168">
        <v>649917</v>
      </c>
      <c r="D43" s="168">
        <v>349600</v>
      </c>
      <c r="E43" s="168">
        <v>283440</v>
      </c>
      <c r="F43" s="168">
        <v>22566</v>
      </c>
      <c r="G43" s="168">
        <v>4000</v>
      </c>
      <c r="H43" s="168">
        <v>15197</v>
      </c>
      <c r="I43" s="168">
        <v>0</v>
      </c>
    </row>
    <row r="44" spans="1:9" ht="25.5" x14ac:dyDescent="0.2">
      <c r="A44" s="19" t="s">
        <v>202</v>
      </c>
      <c r="B44" s="73">
        <f t="shared" ref="B44:I44" si="12">B45+B46</f>
        <v>0</v>
      </c>
      <c r="C44" s="73">
        <f t="shared" si="12"/>
        <v>1501469</v>
      </c>
      <c r="D44" s="73">
        <f t="shared" si="12"/>
        <v>1396938</v>
      </c>
      <c r="E44" s="73">
        <f t="shared" si="12"/>
        <v>83398</v>
      </c>
      <c r="F44" s="73">
        <f t="shared" si="12"/>
        <v>21133</v>
      </c>
      <c r="G44" s="73">
        <f t="shared" si="12"/>
        <v>0</v>
      </c>
      <c r="H44" s="73">
        <f t="shared" si="12"/>
        <v>6530</v>
      </c>
      <c r="I44" s="73">
        <f t="shared" si="12"/>
        <v>58254</v>
      </c>
    </row>
    <row r="45" spans="1:9" ht="21" customHeight="1" x14ac:dyDescent="0.2">
      <c r="A45" s="152" t="s">
        <v>194</v>
      </c>
      <c r="B45" s="177">
        <v>0</v>
      </c>
      <c r="C45" s="177">
        <v>1501469</v>
      </c>
      <c r="D45" s="177">
        <v>1396938</v>
      </c>
      <c r="E45" s="177">
        <v>83398</v>
      </c>
      <c r="F45" s="177">
        <v>21133</v>
      </c>
      <c r="G45" s="177">
        <v>0</v>
      </c>
      <c r="H45" s="177">
        <v>6530</v>
      </c>
      <c r="I45" s="177">
        <v>58254</v>
      </c>
    </row>
    <row r="46" spans="1:9" ht="38.25" x14ac:dyDescent="0.2">
      <c r="A46" s="153" t="s">
        <v>195</v>
      </c>
      <c r="B46" s="177">
        <v>0</v>
      </c>
      <c r="C46" s="177">
        <v>0</v>
      </c>
      <c r="D46" s="177">
        <v>0</v>
      </c>
      <c r="E46" s="177">
        <v>0</v>
      </c>
      <c r="F46" s="177">
        <v>0</v>
      </c>
      <c r="G46" s="177">
        <v>0</v>
      </c>
      <c r="H46" s="177">
        <v>0</v>
      </c>
      <c r="I46" s="177">
        <v>0</v>
      </c>
    </row>
    <row r="47" spans="1:9" ht="25.5" x14ac:dyDescent="0.2">
      <c r="A47" s="154" t="s">
        <v>206</v>
      </c>
      <c r="B47" s="242">
        <f>SUM(B8+B11+B14+B19)</f>
        <v>474582461.76999998</v>
      </c>
      <c r="C47" s="242">
        <f t="shared" ref="C47:I47" si="13">SUM(C8+C11+C14+C19)</f>
        <v>210895135.97</v>
      </c>
      <c r="D47" s="242">
        <f t="shared" si="13"/>
        <v>144326301.21000001</v>
      </c>
      <c r="E47" s="242">
        <f t="shared" si="13"/>
        <v>20177821</v>
      </c>
      <c r="F47" s="242">
        <f t="shared" si="13"/>
        <v>4730973.7300000004</v>
      </c>
      <c r="G47" s="242">
        <f t="shared" si="13"/>
        <v>10269482.4</v>
      </c>
      <c r="H47" s="242">
        <f t="shared" si="13"/>
        <v>32838845.43</v>
      </c>
      <c r="I47" s="242">
        <f t="shared" si="13"/>
        <v>33155628</v>
      </c>
    </row>
    <row r="48" spans="1:9" x14ac:dyDescent="0.2">
      <c r="B48" s="240"/>
      <c r="C48" s="240"/>
      <c r="D48" s="240"/>
      <c r="E48" s="240"/>
      <c r="F48" s="240"/>
      <c r="G48" s="240"/>
      <c r="H48" s="240"/>
      <c r="I48" s="240"/>
    </row>
    <row r="49" spans="2:9" x14ac:dyDescent="0.2">
      <c r="B49" s="240"/>
      <c r="C49" s="240"/>
      <c r="D49" s="240"/>
      <c r="E49" s="240"/>
      <c r="F49" s="240"/>
      <c r="G49" s="240"/>
      <c r="H49" s="240"/>
      <c r="I49" s="240"/>
    </row>
    <row r="50" spans="2:9" x14ac:dyDescent="0.2">
      <c r="B50" s="240"/>
      <c r="C50" s="240"/>
      <c r="D50" s="240"/>
      <c r="E50" s="240"/>
      <c r="F50" s="240"/>
      <c r="G50" s="240"/>
      <c r="H50" s="240"/>
      <c r="I50" s="240"/>
    </row>
    <row r="51" spans="2:9" x14ac:dyDescent="0.2">
      <c r="B51" s="240"/>
      <c r="C51" s="240"/>
      <c r="D51" s="240"/>
      <c r="E51" s="240"/>
      <c r="F51" s="240"/>
      <c r="G51" s="240"/>
      <c r="H51" s="240"/>
      <c r="I51" s="240"/>
    </row>
  </sheetData>
  <mergeCells count="11">
    <mergeCell ref="A1:A6"/>
    <mergeCell ref="B1:I2"/>
    <mergeCell ref="B3:B6"/>
    <mergeCell ref="I3:I6"/>
    <mergeCell ref="C3:C6"/>
    <mergeCell ref="D4:D6"/>
    <mergeCell ref="E4:E6"/>
    <mergeCell ref="F4:F6"/>
    <mergeCell ref="G4:G6"/>
    <mergeCell ref="D3:H3"/>
    <mergeCell ref="H4:H6"/>
  </mergeCells>
  <dataValidations count="1">
    <dataValidation type="list" allowBlank="1" showInputMessage="1" showErrorMessage="1" sqref="I3:I6">
      <formula1>serials</formula1>
      <formula2>0</formula2>
    </dataValidation>
  </dataValidation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topLeftCell="A34" zoomScale="96" zoomScaleNormal="96" workbookViewId="0">
      <selection activeCell="L46" sqref="L46"/>
    </sheetView>
  </sheetViews>
  <sheetFormatPr defaultRowHeight="14.25" x14ac:dyDescent="0.2"/>
  <cols>
    <col min="1" max="1" width="51.5703125" style="38" customWidth="1"/>
    <col min="2" max="2" width="11.7109375" style="38" customWidth="1"/>
    <col min="3" max="3" width="12.42578125" style="38" customWidth="1"/>
    <col min="4" max="5" width="6.7109375" style="38" customWidth="1"/>
    <col min="6" max="6" width="7.140625" style="38" customWidth="1"/>
    <col min="7" max="7" width="10.7109375" style="38" customWidth="1"/>
    <col min="8" max="8" width="7.5703125" style="38" customWidth="1"/>
    <col min="9" max="9" width="7.140625" style="38" customWidth="1"/>
    <col min="10" max="10" width="8.85546875" style="38" customWidth="1"/>
    <col min="11" max="11" width="10.42578125" style="38" customWidth="1"/>
    <col min="12" max="12" width="8.5703125" style="38" customWidth="1"/>
    <col min="13" max="13" width="9.85546875" style="38" customWidth="1"/>
    <col min="14" max="21" width="9.140625" style="39" hidden="1" customWidth="1"/>
    <col min="22" max="1025" width="9.140625" style="39" customWidth="1"/>
  </cols>
  <sheetData>
    <row r="1" spans="1:20" x14ac:dyDescent="0.2">
      <c r="A1" s="280" t="s">
        <v>4</v>
      </c>
      <c r="B1" s="280" t="s">
        <v>18</v>
      </c>
      <c r="C1" s="280"/>
      <c r="D1" s="280"/>
      <c r="E1" s="280"/>
      <c r="F1" s="280"/>
      <c r="G1" s="280"/>
      <c r="H1" s="280"/>
      <c r="I1" s="280"/>
      <c r="J1" s="280"/>
      <c r="K1" s="280"/>
      <c r="L1" s="280"/>
      <c r="M1" s="280"/>
    </row>
    <row r="2" spans="1:20" x14ac:dyDescent="0.2">
      <c r="A2" s="280"/>
      <c r="B2" s="281" t="s">
        <v>19</v>
      </c>
      <c r="C2" s="281"/>
      <c r="D2" s="281"/>
      <c r="E2" s="281"/>
      <c r="F2" s="281"/>
      <c r="G2" s="281"/>
      <c r="H2" s="281"/>
      <c r="I2" s="281"/>
      <c r="J2" s="281"/>
      <c r="K2" s="281"/>
      <c r="L2" s="281"/>
      <c r="M2" s="281"/>
    </row>
    <row r="3" spans="1:20" ht="36.75" customHeight="1" x14ac:dyDescent="0.2">
      <c r="A3" s="280"/>
      <c r="B3" s="282" t="s">
        <v>20</v>
      </c>
      <c r="C3" s="283" t="s">
        <v>21</v>
      </c>
      <c r="D3" s="283" t="s">
        <v>22</v>
      </c>
      <c r="E3" s="284" t="s">
        <v>23</v>
      </c>
      <c r="F3" s="283" t="s">
        <v>24</v>
      </c>
      <c r="G3" s="283" t="s">
        <v>25</v>
      </c>
      <c r="H3" s="284" t="s">
        <v>26</v>
      </c>
      <c r="I3" s="284" t="s">
        <v>27</v>
      </c>
      <c r="J3" s="284" t="s">
        <v>28</v>
      </c>
      <c r="K3" s="284" t="s">
        <v>29</v>
      </c>
      <c r="L3" s="284" t="s">
        <v>30</v>
      </c>
      <c r="M3" s="283" t="s">
        <v>31</v>
      </c>
    </row>
    <row r="4" spans="1:20" ht="64.5" customHeight="1" x14ac:dyDescent="0.2">
      <c r="A4" s="280"/>
      <c r="B4" s="282"/>
      <c r="C4" s="283"/>
      <c r="D4" s="283"/>
      <c r="E4" s="284"/>
      <c r="F4" s="283"/>
      <c r="G4" s="283"/>
      <c r="H4" s="284"/>
      <c r="I4" s="284"/>
      <c r="J4" s="284"/>
      <c r="K4" s="284"/>
      <c r="L4" s="284"/>
      <c r="M4" s="283"/>
    </row>
    <row r="5" spans="1:20" ht="12.75" customHeight="1" x14ac:dyDescent="0.2">
      <c r="A5" s="280"/>
      <c r="B5" s="10" t="s">
        <v>32</v>
      </c>
      <c r="C5" s="6" t="s">
        <v>32</v>
      </c>
      <c r="D5" s="6" t="s">
        <v>32</v>
      </c>
      <c r="E5" s="6" t="s">
        <v>32</v>
      </c>
      <c r="F5" s="6" t="s">
        <v>32</v>
      </c>
      <c r="G5" s="6" t="s">
        <v>32</v>
      </c>
      <c r="H5" s="6" t="s">
        <v>33</v>
      </c>
      <c r="I5" s="6" t="s">
        <v>32</v>
      </c>
      <c r="J5" s="6" t="s">
        <v>32</v>
      </c>
      <c r="K5" s="6" t="s">
        <v>32</v>
      </c>
      <c r="L5" s="6" t="s">
        <v>32</v>
      </c>
      <c r="M5" s="6" t="s">
        <v>32</v>
      </c>
    </row>
    <row r="6" spans="1:20" x14ac:dyDescent="0.2">
      <c r="A6" s="131" t="s">
        <v>34</v>
      </c>
      <c r="B6" s="131">
        <v>17</v>
      </c>
      <c r="C6" s="131">
        <v>18</v>
      </c>
      <c r="D6" s="131">
        <v>19</v>
      </c>
      <c r="E6" s="131">
        <v>20</v>
      </c>
      <c r="F6" s="131">
        <v>21</v>
      </c>
      <c r="G6" s="131">
        <v>22</v>
      </c>
      <c r="H6" s="131">
        <v>23</v>
      </c>
      <c r="I6" s="131">
        <v>24</v>
      </c>
      <c r="J6" s="131">
        <v>25</v>
      </c>
      <c r="K6" s="131">
        <v>26</v>
      </c>
      <c r="L6" s="131">
        <v>27</v>
      </c>
      <c r="M6" s="131">
        <v>28</v>
      </c>
    </row>
    <row r="7" spans="1:20" ht="18.75" customHeight="1" x14ac:dyDescent="0.2">
      <c r="A7" s="147" t="s">
        <v>172</v>
      </c>
      <c r="B7" s="137">
        <f>SUM(B8+B9)</f>
        <v>15914</v>
      </c>
      <c r="C7" s="137">
        <f t="shared" ref="C7:M7" si="0">SUM(C8+C9)</f>
        <v>2268</v>
      </c>
      <c r="D7" s="137">
        <f t="shared" si="0"/>
        <v>83</v>
      </c>
      <c r="E7" s="137">
        <f t="shared" si="0"/>
        <v>184</v>
      </c>
      <c r="F7" s="137">
        <f t="shared" si="0"/>
        <v>17</v>
      </c>
      <c r="G7" s="137">
        <f t="shared" si="0"/>
        <v>293</v>
      </c>
      <c r="H7" s="137">
        <f t="shared" si="0"/>
        <v>753</v>
      </c>
      <c r="I7" s="137">
        <f t="shared" si="0"/>
        <v>0</v>
      </c>
      <c r="J7" s="137">
        <f t="shared" si="0"/>
        <v>485</v>
      </c>
      <c r="K7" s="137">
        <f t="shared" si="0"/>
        <v>19997</v>
      </c>
      <c r="L7" s="137">
        <f t="shared" si="0"/>
        <v>14263</v>
      </c>
      <c r="M7" s="137">
        <f t="shared" si="0"/>
        <v>14263</v>
      </c>
      <c r="N7" s="40"/>
      <c r="O7" s="40"/>
      <c r="P7" s="40"/>
      <c r="Q7" s="40"/>
      <c r="R7" s="40"/>
      <c r="S7" s="40"/>
      <c r="T7" s="40"/>
    </row>
    <row r="8" spans="1:20" x14ac:dyDescent="0.2">
      <c r="A8" s="16" t="s">
        <v>165</v>
      </c>
      <c r="B8" s="175">
        <v>11439</v>
      </c>
      <c r="C8" s="175">
        <v>2109</v>
      </c>
      <c r="D8" s="175">
        <v>83</v>
      </c>
      <c r="E8" s="175">
        <v>184</v>
      </c>
      <c r="F8" s="175">
        <v>0</v>
      </c>
      <c r="G8" s="175">
        <v>291</v>
      </c>
      <c r="H8" s="175">
        <v>702</v>
      </c>
      <c r="I8" s="175">
        <v>0</v>
      </c>
      <c r="J8" s="175">
        <v>398</v>
      </c>
      <c r="K8" s="175">
        <f t="shared" ref="K8:K9" si="1">SUM(B8:J8)</f>
        <v>15206</v>
      </c>
      <c r="L8" s="175">
        <v>10304</v>
      </c>
      <c r="M8" s="175">
        <v>10304</v>
      </c>
    </row>
    <row r="9" spans="1:20" ht="15.75" customHeight="1" x14ac:dyDescent="0.2">
      <c r="A9" s="16" t="s">
        <v>170</v>
      </c>
      <c r="B9" s="175">
        <v>4475</v>
      </c>
      <c r="C9" s="175">
        <v>159</v>
      </c>
      <c r="D9" s="175">
        <v>0</v>
      </c>
      <c r="E9" s="175">
        <v>0</v>
      </c>
      <c r="F9" s="175">
        <v>17</v>
      </c>
      <c r="G9" s="175">
        <v>2</v>
      </c>
      <c r="H9" s="175">
        <v>51</v>
      </c>
      <c r="I9" s="175">
        <v>0</v>
      </c>
      <c r="J9" s="175">
        <v>87</v>
      </c>
      <c r="K9" s="175">
        <f t="shared" si="1"/>
        <v>4791</v>
      </c>
      <c r="L9" s="175">
        <v>3959</v>
      </c>
      <c r="M9" s="175">
        <v>3959</v>
      </c>
    </row>
    <row r="10" spans="1:20" ht="14.25" customHeight="1" x14ac:dyDescent="0.2">
      <c r="A10" s="147" t="s">
        <v>171</v>
      </c>
      <c r="B10" s="137">
        <f>SUM(B11+B12)</f>
        <v>163920</v>
      </c>
      <c r="C10" s="137">
        <f t="shared" ref="C10:M10" si="2">SUM(C11+C12)</f>
        <v>31279</v>
      </c>
      <c r="D10" s="137">
        <f t="shared" si="2"/>
        <v>85</v>
      </c>
      <c r="E10" s="137">
        <f t="shared" si="2"/>
        <v>13</v>
      </c>
      <c r="F10" s="137">
        <f t="shared" si="2"/>
        <v>53</v>
      </c>
      <c r="G10" s="137">
        <f t="shared" si="2"/>
        <v>558</v>
      </c>
      <c r="H10" s="137">
        <f t="shared" si="2"/>
        <v>24</v>
      </c>
      <c r="I10" s="137">
        <f t="shared" si="2"/>
        <v>0</v>
      </c>
      <c r="J10" s="137">
        <f t="shared" si="2"/>
        <v>116</v>
      </c>
      <c r="K10" s="137">
        <f t="shared" si="2"/>
        <v>196048</v>
      </c>
      <c r="L10" s="137">
        <f t="shared" si="2"/>
        <v>137696</v>
      </c>
      <c r="M10" s="137">
        <f t="shared" si="2"/>
        <v>132953</v>
      </c>
    </row>
    <row r="11" spans="1:20" ht="16.5" customHeight="1" x14ac:dyDescent="0.2">
      <c r="A11" s="124" t="s">
        <v>174</v>
      </c>
      <c r="B11" s="175">
        <v>62864</v>
      </c>
      <c r="C11" s="175">
        <v>13073</v>
      </c>
      <c r="D11" s="175">
        <v>84</v>
      </c>
      <c r="E11" s="175">
        <v>5</v>
      </c>
      <c r="F11" s="175">
        <v>29</v>
      </c>
      <c r="G11" s="175">
        <v>536</v>
      </c>
      <c r="H11" s="175">
        <v>13</v>
      </c>
      <c r="I11" s="175">
        <v>0</v>
      </c>
      <c r="J11" s="175">
        <v>83</v>
      </c>
      <c r="K11" s="175">
        <v>76687</v>
      </c>
      <c r="L11" s="175">
        <v>55246</v>
      </c>
      <c r="M11" s="175">
        <v>54906</v>
      </c>
    </row>
    <row r="12" spans="1:20" ht="16.5" customHeight="1" x14ac:dyDescent="0.2">
      <c r="A12" s="124" t="s">
        <v>173</v>
      </c>
      <c r="B12" s="175">
        <v>101056</v>
      </c>
      <c r="C12" s="175">
        <v>18206</v>
      </c>
      <c r="D12" s="175">
        <v>1</v>
      </c>
      <c r="E12" s="175">
        <v>8</v>
      </c>
      <c r="F12" s="175">
        <v>24</v>
      </c>
      <c r="G12" s="175">
        <v>22</v>
      </c>
      <c r="H12" s="175">
        <v>11</v>
      </c>
      <c r="I12" s="175">
        <v>0</v>
      </c>
      <c r="J12" s="175">
        <v>33</v>
      </c>
      <c r="K12" s="175">
        <v>119361</v>
      </c>
      <c r="L12" s="175">
        <v>82450</v>
      </c>
      <c r="M12" s="175">
        <v>78047</v>
      </c>
    </row>
    <row r="13" spans="1:20" ht="30" customHeight="1" x14ac:dyDescent="0.2">
      <c r="A13" s="147" t="s">
        <v>196</v>
      </c>
      <c r="B13" s="163">
        <f t="shared" ref="B13:M13" si="3">SUM(B14+B15+B16+B17)</f>
        <v>560022</v>
      </c>
      <c r="C13" s="163">
        <f t="shared" si="3"/>
        <v>50879</v>
      </c>
      <c r="D13" s="163">
        <f t="shared" si="3"/>
        <v>903</v>
      </c>
      <c r="E13" s="163">
        <f t="shared" si="3"/>
        <v>2191</v>
      </c>
      <c r="F13" s="163">
        <f t="shared" si="3"/>
        <v>72</v>
      </c>
      <c r="G13" s="163">
        <f t="shared" si="3"/>
        <v>722</v>
      </c>
      <c r="H13" s="163">
        <f t="shared" si="3"/>
        <v>630</v>
      </c>
      <c r="I13" s="163">
        <f t="shared" si="3"/>
        <v>399</v>
      </c>
      <c r="J13" s="163">
        <f t="shared" si="3"/>
        <v>1300</v>
      </c>
      <c r="K13" s="163">
        <f t="shared" si="3"/>
        <v>616803</v>
      </c>
      <c r="L13" s="163">
        <f t="shared" si="3"/>
        <v>436622</v>
      </c>
      <c r="M13" s="163">
        <f t="shared" si="3"/>
        <v>430821</v>
      </c>
    </row>
    <row r="14" spans="1:20" ht="19.5" customHeight="1" x14ac:dyDescent="0.2">
      <c r="A14" s="16" t="s">
        <v>175</v>
      </c>
      <c r="B14" s="41">
        <v>28679</v>
      </c>
      <c r="C14" s="41">
        <v>10312</v>
      </c>
      <c r="D14" s="41">
        <v>390</v>
      </c>
      <c r="E14" s="41">
        <v>2166</v>
      </c>
      <c r="F14" s="41">
        <v>30</v>
      </c>
      <c r="G14" s="41">
        <v>627</v>
      </c>
      <c r="H14" s="41">
        <v>6</v>
      </c>
      <c r="I14" s="41">
        <v>6</v>
      </c>
      <c r="J14" s="41">
        <v>1278</v>
      </c>
      <c r="K14" s="41">
        <v>43494</v>
      </c>
      <c r="L14" s="41">
        <v>28162</v>
      </c>
      <c r="M14" s="41">
        <v>28162</v>
      </c>
    </row>
    <row r="15" spans="1:20" ht="37.5" customHeight="1" x14ac:dyDescent="0.2">
      <c r="A15" s="16" t="s">
        <v>176</v>
      </c>
      <c r="B15" s="209">
        <v>9234</v>
      </c>
      <c r="C15" s="209">
        <v>3299</v>
      </c>
      <c r="D15" s="209">
        <v>216</v>
      </c>
      <c r="E15" s="209">
        <v>25</v>
      </c>
      <c r="F15" s="209">
        <v>0</v>
      </c>
      <c r="G15" s="209">
        <v>2</v>
      </c>
      <c r="H15" s="209">
        <v>0</v>
      </c>
      <c r="I15" s="209">
        <v>0</v>
      </c>
      <c r="J15" s="209">
        <v>0</v>
      </c>
      <c r="K15" s="209">
        <v>12461</v>
      </c>
      <c r="L15" s="209">
        <v>9400</v>
      </c>
      <c r="M15" s="209">
        <v>9041</v>
      </c>
      <c r="N15" s="42">
        <f ca="1">SUM(N16:N50)</f>
        <v>0</v>
      </c>
    </row>
    <row r="16" spans="1:20" ht="25.5" x14ac:dyDescent="0.2">
      <c r="A16" s="16" t="s">
        <v>177</v>
      </c>
      <c r="B16" s="209">
        <f>SUM(B42)</f>
        <v>3467</v>
      </c>
      <c r="C16" s="209">
        <f t="shared" ref="C16:M16" si="4">SUM(C42)</f>
        <v>2475</v>
      </c>
      <c r="D16" s="209">
        <f t="shared" si="4"/>
        <v>0</v>
      </c>
      <c r="E16" s="209">
        <f t="shared" si="4"/>
        <v>0</v>
      </c>
      <c r="F16" s="209">
        <f t="shared" si="4"/>
        <v>14</v>
      </c>
      <c r="G16" s="209">
        <f t="shared" si="4"/>
        <v>19</v>
      </c>
      <c r="H16" s="209">
        <f t="shared" si="4"/>
        <v>0</v>
      </c>
      <c r="I16" s="209">
        <f t="shared" si="4"/>
        <v>0</v>
      </c>
      <c r="J16" s="209">
        <f t="shared" si="4"/>
        <v>18</v>
      </c>
      <c r="K16" s="209">
        <f t="shared" si="4"/>
        <v>5993</v>
      </c>
      <c r="L16" s="209">
        <f t="shared" si="4"/>
        <v>4574</v>
      </c>
      <c r="M16" s="209">
        <f t="shared" si="4"/>
        <v>4574</v>
      </c>
    </row>
    <row r="17" spans="1:1025" ht="15" customHeight="1" x14ac:dyDescent="0.2">
      <c r="A17" s="16" t="s">
        <v>178</v>
      </c>
      <c r="B17" s="216">
        <v>518642</v>
      </c>
      <c r="C17" s="216">
        <v>34793</v>
      </c>
      <c r="D17" s="216">
        <v>297</v>
      </c>
      <c r="E17" s="216">
        <v>0</v>
      </c>
      <c r="F17" s="216">
        <v>28</v>
      </c>
      <c r="G17" s="216">
        <v>74</v>
      </c>
      <c r="H17" s="216">
        <v>624</v>
      </c>
      <c r="I17" s="216">
        <v>393</v>
      </c>
      <c r="J17" s="216">
        <v>4</v>
      </c>
      <c r="K17" s="216">
        <v>554855</v>
      </c>
      <c r="L17" s="216">
        <v>394486</v>
      </c>
      <c r="M17" s="216">
        <v>389044</v>
      </c>
      <c r="N17" s="43">
        <f t="shared" ref="N17:U17" ca="1" si="5">N21+N22+N23+N24</f>
        <v>78</v>
      </c>
      <c r="O17" s="43">
        <f t="shared" si="5"/>
        <v>0</v>
      </c>
      <c r="P17" s="43">
        <f t="shared" si="5"/>
        <v>0</v>
      </c>
      <c r="Q17" s="43">
        <f t="shared" si="5"/>
        <v>0</v>
      </c>
      <c r="R17" s="43">
        <f t="shared" si="5"/>
        <v>0</v>
      </c>
      <c r="S17" s="43">
        <f t="shared" si="5"/>
        <v>0</v>
      </c>
      <c r="T17" s="43">
        <f t="shared" si="5"/>
        <v>0</v>
      </c>
      <c r="U17" s="43">
        <f t="shared" si="5"/>
        <v>0</v>
      </c>
    </row>
    <row r="18" spans="1:1025" ht="25.5" x14ac:dyDescent="0.2">
      <c r="A18" s="147" t="s">
        <v>197</v>
      </c>
      <c r="B18" s="196">
        <f>SUM(B19+B20+B23+B24+B25+B26+B31)</f>
        <v>4737</v>
      </c>
      <c r="C18" s="196">
        <f t="shared" ref="C18:M18" si="6">SUM(C19+C20+C23+C24+C25+C26+C31)</f>
        <v>7133</v>
      </c>
      <c r="D18" s="196">
        <f t="shared" si="6"/>
        <v>0</v>
      </c>
      <c r="E18" s="196">
        <f t="shared" si="6"/>
        <v>48</v>
      </c>
      <c r="F18" s="196">
        <f t="shared" si="6"/>
        <v>565</v>
      </c>
      <c r="G18" s="196">
        <f t="shared" si="6"/>
        <v>68497</v>
      </c>
      <c r="H18" s="196">
        <f t="shared" si="6"/>
        <v>0</v>
      </c>
      <c r="I18" s="196">
        <f t="shared" si="6"/>
        <v>695</v>
      </c>
      <c r="J18" s="196">
        <f t="shared" si="6"/>
        <v>636</v>
      </c>
      <c r="K18" s="196">
        <f t="shared" si="6"/>
        <v>81412</v>
      </c>
      <c r="L18" s="196">
        <f t="shared" si="6"/>
        <v>5813.2430000000004</v>
      </c>
      <c r="M18" s="196">
        <f t="shared" si="6"/>
        <v>74130.053</v>
      </c>
    </row>
    <row r="19" spans="1:1025" ht="28.5" customHeight="1" x14ac:dyDescent="0.2">
      <c r="A19" s="126" t="s">
        <v>179</v>
      </c>
      <c r="B19" s="44">
        <v>3329</v>
      </c>
      <c r="C19" s="44">
        <v>1900</v>
      </c>
      <c r="D19" s="44">
        <v>0</v>
      </c>
      <c r="E19" s="44">
        <v>42</v>
      </c>
      <c r="F19" s="44">
        <v>0</v>
      </c>
      <c r="G19" s="44">
        <v>595</v>
      </c>
      <c r="H19" s="44">
        <v>0</v>
      </c>
      <c r="I19" s="44">
        <v>0</v>
      </c>
      <c r="J19" s="44">
        <v>0</v>
      </c>
      <c r="K19" s="44">
        <v>5866</v>
      </c>
      <c r="L19" s="44">
        <v>2807</v>
      </c>
      <c r="M19" s="44">
        <v>2802</v>
      </c>
      <c r="N19" s="45"/>
      <c r="O19" s="45"/>
      <c r="P19" s="45"/>
      <c r="Q19" s="45"/>
      <c r="R19" s="45"/>
      <c r="S19" s="45"/>
      <c r="T19" s="46">
        <v>7526</v>
      </c>
      <c r="U19" s="47">
        <v>7526</v>
      </c>
    </row>
    <row r="20" spans="1:1025" ht="26.25" customHeight="1" x14ac:dyDescent="0.2">
      <c r="A20" s="11" t="s">
        <v>208</v>
      </c>
      <c r="B20" s="26">
        <f>SUM(B21+B22)</f>
        <v>636</v>
      </c>
      <c r="C20" s="26">
        <f t="shared" ref="C20:M20" si="7">SUM(C21+C22)</f>
        <v>2654</v>
      </c>
      <c r="D20" s="26">
        <f t="shared" si="7"/>
        <v>0</v>
      </c>
      <c r="E20" s="26">
        <f t="shared" si="7"/>
        <v>6</v>
      </c>
      <c r="F20" s="26">
        <f t="shared" si="7"/>
        <v>0</v>
      </c>
      <c r="G20" s="26">
        <f t="shared" si="7"/>
        <v>2</v>
      </c>
      <c r="H20" s="26">
        <f t="shared" si="7"/>
        <v>0</v>
      </c>
      <c r="I20" s="26">
        <f t="shared" si="7"/>
        <v>461</v>
      </c>
      <c r="J20" s="26">
        <f t="shared" si="7"/>
        <v>225</v>
      </c>
      <c r="K20" s="26">
        <f t="shared" si="7"/>
        <v>3984</v>
      </c>
      <c r="L20" s="26">
        <f t="shared" si="7"/>
        <v>1023</v>
      </c>
      <c r="M20" s="26">
        <f t="shared" si="7"/>
        <v>1023</v>
      </c>
      <c r="N20" s="48">
        <f ca="1">SUM(N15:N19)</f>
        <v>2950</v>
      </c>
    </row>
    <row r="21" spans="1:1025" ht="25.5" x14ac:dyDescent="0.2">
      <c r="A21" s="16" t="s">
        <v>181</v>
      </c>
      <c r="B21" s="49">
        <v>461</v>
      </c>
      <c r="C21" s="49">
        <v>404</v>
      </c>
      <c r="D21" s="49">
        <v>0</v>
      </c>
      <c r="E21" s="49">
        <v>6</v>
      </c>
      <c r="F21" s="49">
        <v>0</v>
      </c>
      <c r="G21" s="49">
        <v>2</v>
      </c>
      <c r="H21" s="49">
        <v>0</v>
      </c>
      <c r="I21" s="49">
        <v>0</v>
      </c>
      <c r="J21" s="49">
        <v>67</v>
      </c>
      <c r="K21" s="49">
        <v>940</v>
      </c>
      <c r="L21" s="49">
        <v>653</v>
      </c>
      <c r="M21" s="49">
        <v>653</v>
      </c>
      <c r="N21" s="50">
        <v>0</v>
      </c>
    </row>
    <row r="22" spans="1:1025" ht="15" customHeight="1" x14ac:dyDescent="0.2">
      <c r="A22" s="16" t="s">
        <v>182</v>
      </c>
      <c r="B22" s="6">
        <v>175</v>
      </c>
      <c r="C22" s="6">
        <v>2250</v>
      </c>
      <c r="D22" s="6">
        <v>0</v>
      </c>
      <c r="E22" s="6">
        <v>0</v>
      </c>
      <c r="F22" s="6">
        <v>0</v>
      </c>
      <c r="G22" s="6">
        <v>0</v>
      </c>
      <c r="H22" s="6">
        <v>0</v>
      </c>
      <c r="I22" s="6">
        <v>461</v>
      </c>
      <c r="J22" s="6">
        <v>158</v>
      </c>
      <c r="K22" s="6">
        <v>3044</v>
      </c>
      <c r="L22" s="6">
        <v>370</v>
      </c>
      <c r="M22" s="6">
        <v>370</v>
      </c>
      <c r="N22" s="51">
        <v>46</v>
      </c>
    </row>
    <row r="23" spans="1:1025" x14ac:dyDescent="0.2">
      <c r="A23" s="126" t="s">
        <v>183</v>
      </c>
      <c r="B23" s="175">
        <v>66</v>
      </c>
      <c r="C23" s="175">
        <v>847</v>
      </c>
      <c r="D23" s="175">
        <v>0</v>
      </c>
      <c r="E23" s="175">
        <v>0</v>
      </c>
      <c r="F23" s="175">
        <v>0</v>
      </c>
      <c r="G23" s="175">
        <v>67900</v>
      </c>
      <c r="H23" s="175">
        <v>0</v>
      </c>
      <c r="I23" s="175">
        <v>234</v>
      </c>
      <c r="J23" s="175">
        <v>389</v>
      </c>
      <c r="K23" s="175">
        <v>69436</v>
      </c>
      <c r="L23" s="175">
        <v>932</v>
      </c>
      <c r="M23" s="175">
        <v>69254</v>
      </c>
      <c r="N23" s="52">
        <f ca="1">SUM(N17:N22)</f>
        <v>32</v>
      </c>
    </row>
    <row r="24" spans="1:1025" ht="25.5" x14ac:dyDescent="0.2">
      <c r="A24" s="126" t="s">
        <v>184</v>
      </c>
      <c r="B24" s="6">
        <v>77</v>
      </c>
      <c r="C24" s="6">
        <v>9</v>
      </c>
      <c r="D24" s="6">
        <v>0</v>
      </c>
      <c r="E24" s="6">
        <v>0</v>
      </c>
      <c r="F24" s="6">
        <v>565</v>
      </c>
      <c r="G24" s="6">
        <v>0</v>
      </c>
      <c r="H24" s="6">
        <v>0</v>
      </c>
      <c r="I24" s="6">
        <v>0</v>
      </c>
      <c r="J24" s="6">
        <v>0</v>
      </c>
      <c r="K24" s="6">
        <v>651</v>
      </c>
      <c r="L24" s="6">
        <v>0.24299999999999999</v>
      </c>
      <c r="M24" s="6">
        <v>5.2999999999999999E-2</v>
      </c>
      <c r="N24" s="48">
        <f ca="1">SUM(N17:N23)</f>
        <v>0</v>
      </c>
    </row>
    <row r="25" spans="1:1025" x14ac:dyDescent="0.2">
      <c r="A25" s="126" t="s">
        <v>185</v>
      </c>
      <c r="B25" s="26"/>
      <c r="C25" s="26"/>
      <c r="D25" s="26"/>
      <c r="E25" s="26"/>
      <c r="F25" s="26"/>
      <c r="G25" s="26"/>
      <c r="H25" s="26"/>
      <c r="I25" s="26"/>
      <c r="J25" s="26"/>
      <c r="K25" s="26"/>
      <c r="L25" s="26"/>
      <c r="M25" s="26"/>
    </row>
    <row r="26" spans="1:1025" ht="14.25" customHeight="1" x14ac:dyDescent="0.2">
      <c r="A26" s="11" t="s">
        <v>198</v>
      </c>
      <c r="B26" s="129">
        <f>SUM(B29)</f>
        <v>108</v>
      </c>
      <c r="C26" s="129">
        <f t="shared" ref="C26:U26" si="8">SUM(C29)</f>
        <v>1345</v>
      </c>
      <c r="D26" s="129">
        <f t="shared" si="8"/>
        <v>0</v>
      </c>
      <c r="E26" s="129">
        <f t="shared" si="8"/>
        <v>0</v>
      </c>
      <c r="F26" s="129">
        <f t="shared" si="8"/>
        <v>0</v>
      </c>
      <c r="G26" s="129">
        <f t="shared" si="8"/>
        <v>0</v>
      </c>
      <c r="H26" s="129">
        <f t="shared" si="8"/>
        <v>0</v>
      </c>
      <c r="I26" s="129">
        <f t="shared" si="8"/>
        <v>0</v>
      </c>
      <c r="J26" s="129">
        <f t="shared" si="8"/>
        <v>22</v>
      </c>
      <c r="K26" s="129">
        <f t="shared" si="8"/>
        <v>1475</v>
      </c>
      <c r="L26" s="129">
        <f t="shared" si="8"/>
        <v>1051</v>
      </c>
      <c r="M26" s="129">
        <f t="shared" si="8"/>
        <v>1051</v>
      </c>
      <c r="N26" s="129">
        <f t="shared" si="8"/>
        <v>0</v>
      </c>
      <c r="O26" s="129">
        <f t="shared" si="8"/>
        <v>0</v>
      </c>
      <c r="P26" s="129">
        <f t="shared" si="8"/>
        <v>0</v>
      </c>
      <c r="Q26" s="129">
        <f t="shared" si="8"/>
        <v>0</v>
      </c>
      <c r="R26" s="129">
        <f t="shared" si="8"/>
        <v>0</v>
      </c>
      <c r="S26" s="129">
        <f t="shared" si="8"/>
        <v>0</v>
      </c>
      <c r="T26" s="129">
        <f t="shared" si="8"/>
        <v>0</v>
      </c>
      <c r="U26" s="129">
        <f t="shared" si="8"/>
        <v>0</v>
      </c>
    </row>
    <row r="27" spans="1:1025" ht="31.5" customHeight="1" x14ac:dyDescent="0.2">
      <c r="A27" s="23" t="s">
        <v>186</v>
      </c>
      <c r="B27" s="6">
        <v>5895</v>
      </c>
      <c r="C27" s="6">
        <v>2206</v>
      </c>
      <c r="D27" s="6">
        <v>0</v>
      </c>
      <c r="E27" s="6">
        <v>0</v>
      </c>
      <c r="F27" s="6">
        <v>0</v>
      </c>
      <c r="G27" s="6">
        <v>0</v>
      </c>
      <c r="H27" s="6">
        <v>0</v>
      </c>
      <c r="I27" s="6">
        <v>0</v>
      </c>
      <c r="J27" s="6">
        <v>1051</v>
      </c>
      <c r="K27" s="6">
        <v>9152</v>
      </c>
      <c r="L27" s="6">
        <v>4956</v>
      </c>
      <c r="M27" s="6">
        <v>4956</v>
      </c>
    </row>
    <row r="28" spans="1:1025" ht="48.75" customHeight="1" x14ac:dyDescent="0.2">
      <c r="A28" s="24" t="s">
        <v>187</v>
      </c>
      <c r="B28" s="6">
        <v>677</v>
      </c>
      <c r="C28" s="6">
        <v>820</v>
      </c>
      <c r="D28" s="6">
        <v>0</v>
      </c>
      <c r="E28" s="6">
        <v>0</v>
      </c>
      <c r="F28" s="6">
        <v>0</v>
      </c>
      <c r="G28" s="6">
        <v>0</v>
      </c>
      <c r="H28" s="6">
        <v>0</v>
      </c>
      <c r="I28" s="6">
        <v>0</v>
      </c>
      <c r="J28" s="6">
        <v>0</v>
      </c>
      <c r="K28" s="6">
        <v>1497</v>
      </c>
      <c r="L28" s="6">
        <v>1485</v>
      </c>
      <c r="M28" s="6">
        <v>1485</v>
      </c>
    </row>
    <row r="29" spans="1:1025" ht="29.25" customHeight="1" x14ac:dyDescent="0.2">
      <c r="A29" s="24" t="s">
        <v>188</v>
      </c>
      <c r="B29" s="6">
        <v>108</v>
      </c>
      <c r="C29" s="6">
        <v>1345</v>
      </c>
      <c r="D29" s="6">
        <v>0</v>
      </c>
      <c r="E29" s="6">
        <v>0</v>
      </c>
      <c r="F29" s="6">
        <v>0</v>
      </c>
      <c r="G29" s="6">
        <v>0</v>
      </c>
      <c r="H29" s="6">
        <v>0</v>
      </c>
      <c r="I29" s="6">
        <v>0</v>
      </c>
      <c r="J29" s="6">
        <v>22</v>
      </c>
      <c r="K29" s="6">
        <v>1475</v>
      </c>
      <c r="L29" s="6">
        <v>1051</v>
      </c>
      <c r="M29" s="6">
        <v>1051</v>
      </c>
    </row>
    <row r="30" spans="1:1025" s="165" customFormat="1" x14ac:dyDescent="0.2">
      <c r="A30" s="201" t="s">
        <v>203</v>
      </c>
      <c r="B30" s="137">
        <f>SUM(B27+B28+B29)</f>
        <v>6680</v>
      </c>
      <c r="C30" s="137">
        <f t="shared" ref="C30:M30" si="9">SUM(C27+C28+C29)</f>
        <v>4371</v>
      </c>
      <c r="D30" s="137">
        <f t="shared" si="9"/>
        <v>0</v>
      </c>
      <c r="E30" s="137">
        <f t="shared" si="9"/>
        <v>0</v>
      </c>
      <c r="F30" s="137">
        <f t="shared" si="9"/>
        <v>0</v>
      </c>
      <c r="G30" s="137">
        <f t="shared" si="9"/>
        <v>0</v>
      </c>
      <c r="H30" s="137">
        <f t="shared" si="9"/>
        <v>0</v>
      </c>
      <c r="I30" s="137">
        <f t="shared" si="9"/>
        <v>0</v>
      </c>
      <c r="J30" s="137">
        <f t="shared" si="9"/>
        <v>1073</v>
      </c>
      <c r="K30" s="137">
        <f t="shared" si="9"/>
        <v>12124</v>
      </c>
      <c r="L30" s="137">
        <f t="shared" si="9"/>
        <v>7492</v>
      </c>
      <c r="M30" s="137">
        <f t="shared" si="9"/>
        <v>7492</v>
      </c>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c r="IK30" s="97"/>
      <c r="IL30" s="97"/>
      <c r="IM30" s="97"/>
      <c r="IN30" s="97"/>
      <c r="IO30" s="97"/>
      <c r="IP30" s="97"/>
      <c r="IQ30" s="97"/>
      <c r="IR30" s="97"/>
      <c r="IS30" s="97"/>
      <c r="IT30" s="97"/>
      <c r="IU30" s="97"/>
      <c r="IV30" s="97"/>
      <c r="IW30" s="97"/>
      <c r="IX30" s="97"/>
      <c r="IY30" s="97"/>
      <c r="IZ30" s="97"/>
      <c r="JA30" s="97"/>
      <c r="JB30" s="97"/>
      <c r="JC30" s="97"/>
      <c r="JD30" s="97"/>
      <c r="JE30" s="97"/>
      <c r="JF30" s="97"/>
      <c r="JG30" s="97"/>
      <c r="JH30" s="97"/>
      <c r="JI30" s="97"/>
      <c r="JJ30" s="97"/>
      <c r="JK30" s="97"/>
      <c r="JL30" s="97"/>
      <c r="JM30" s="97"/>
      <c r="JN30" s="97"/>
      <c r="JO30" s="97"/>
      <c r="JP30" s="97"/>
      <c r="JQ30" s="97"/>
      <c r="JR30" s="97"/>
      <c r="JS30" s="97"/>
      <c r="JT30" s="97"/>
      <c r="JU30" s="97"/>
      <c r="JV30" s="97"/>
      <c r="JW30" s="97"/>
      <c r="JX30" s="97"/>
      <c r="JY30" s="97"/>
      <c r="JZ30" s="97"/>
      <c r="KA30" s="97"/>
      <c r="KB30" s="97"/>
      <c r="KC30" s="97"/>
      <c r="KD30" s="97"/>
      <c r="KE30" s="97"/>
      <c r="KF30" s="97"/>
      <c r="KG30" s="97"/>
      <c r="KH30" s="97"/>
      <c r="KI30" s="97"/>
      <c r="KJ30" s="97"/>
      <c r="KK30" s="97"/>
      <c r="KL30" s="97"/>
      <c r="KM30" s="97"/>
      <c r="KN30" s="97"/>
      <c r="KO30" s="97"/>
      <c r="KP30" s="97"/>
      <c r="KQ30" s="97"/>
      <c r="KR30" s="97"/>
      <c r="KS30" s="97"/>
      <c r="KT30" s="97"/>
      <c r="KU30" s="97"/>
      <c r="KV30" s="97"/>
      <c r="KW30" s="97"/>
      <c r="KX30" s="97"/>
      <c r="KY30" s="97"/>
      <c r="KZ30" s="97"/>
      <c r="LA30" s="97"/>
      <c r="LB30" s="97"/>
      <c r="LC30" s="97"/>
      <c r="LD30" s="97"/>
      <c r="LE30" s="97"/>
      <c r="LF30" s="97"/>
      <c r="LG30" s="97"/>
      <c r="LH30" s="97"/>
      <c r="LI30" s="97"/>
      <c r="LJ30" s="97"/>
      <c r="LK30" s="97"/>
      <c r="LL30" s="97"/>
      <c r="LM30" s="97"/>
      <c r="LN30" s="97"/>
      <c r="LO30" s="97"/>
      <c r="LP30" s="97"/>
      <c r="LQ30" s="97"/>
      <c r="LR30" s="97"/>
      <c r="LS30" s="97"/>
      <c r="LT30" s="97"/>
      <c r="LU30" s="97"/>
      <c r="LV30" s="97"/>
      <c r="LW30" s="97"/>
      <c r="LX30" s="97"/>
      <c r="LY30" s="97"/>
      <c r="LZ30" s="97"/>
      <c r="MA30" s="97"/>
      <c r="MB30" s="97"/>
      <c r="MC30" s="97"/>
      <c r="MD30" s="97"/>
      <c r="ME30" s="97"/>
      <c r="MF30" s="97"/>
      <c r="MG30" s="97"/>
      <c r="MH30" s="97"/>
      <c r="MI30" s="97"/>
      <c r="MJ30" s="97"/>
      <c r="MK30" s="97"/>
      <c r="ML30" s="97"/>
      <c r="MM30" s="97"/>
      <c r="MN30" s="97"/>
      <c r="MO30" s="97"/>
      <c r="MP30" s="97"/>
      <c r="MQ30" s="97"/>
      <c r="MR30" s="97"/>
      <c r="MS30" s="97"/>
      <c r="MT30" s="97"/>
      <c r="MU30" s="97"/>
      <c r="MV30" s="97"/>
      <c r="MW30" s="97"/>
      <c r="MX30" s="97"/>
      <c r="MY30" s="97"/>
      <c r="MZ30" s="97"/>
      <c r="NA30" s="97"/>
      <c r="NB30" s="97"/>
      <c r="NC30" s="97"/>
      <c r="ND30" s="97"/>
      <c r="NE30" s="97"/>
      <c r="NF30" s="97"/>
      <c r="NG30" s="97"/>
      <c r="NH30" s="97"/>
      <c r="NI30" s="97"/>
      <c r="NJ30" s="97"/>
      <c r="NK30" s="97"/>
      <c r="NL30" s="97"/>
      <c r="NM30" s="97"/>
      <c r="NN30" s="97"/>
      <c r="NO30" s="97"/>
      <c r="NP30" s="97"/>
      <c r="NQ30" s="97"/>
      <c r="NR30" s="97"/>
      <c r="NS30" s="97"/>
      <c r="NT30" s="97"/>
      <c r="NU30" s="97"/>
      <c r="NV30" s="97"/>
      <c r="NW30" s="97"/>
      <c r="NX30" s="97"/>
      <c r="NY30" s="97"/>
      <c r="NZ30" s="97"/>
      <c r="OA30" s="97"/>
      <c r="OB30" s="97"/>
      <c r="OC30" s="97"/>
      <c r="OD30" s="97"/>
      <c r="OE30" s="97"/>
      <c r="OF30" s="97"/>
      <c r="OG30" s="97"/>
      <c r="OH30" s="97"/>
      <c r="OI30" s="97"/>
      <c r="OJ30" s="97"/>
      <c r="OK30" s="97"/>
      <c r="OL30" s="97"/>
      <c r="OM30" s="97"/>
      <c r="ON30" s="97"/>
      <c r="OO30" s="97"/>
      <c r="OP30" s="97"/>
      <c r="OQ30" s="97"/>
      <c r="OR30" s="97"/>
      <c r="OS30" s="97"/>
      <c r="OT30" s="97"/>
      <c r="OU30" s="97"/>
      <c r="OV30" s="97"/>
      <c r="OW30" s="97"/>
      <c r="OX30" s="97"/>
      <c r="OY30" s="97"/>
      <c r="OZ30" s="97"/>
      <c r="PA30" s="97"/>
      <c r="PB30" s="97"/>
      <c r="PC30" s="97"/>
      <c r="PD30" s="97"/>
      <c r="PE30" s="97"/>
      <c r="PF30" s="97"/>
      <c r="PG30" s="97"/>
      <c r="PH30" s="97"/>
      <c r="PI30" s="97"/>
      <c r="PJ30" s="97"/>
      <c r="PK30" s="97"/>
      <c r="PL30" s="97"/>
      <c r="PM30" s="97"/>
      <c r="PN30" s="97"/>
      <c r="PO30" s="97"/>
      <c r="PP30" s="97"/>
      <c r="PQ30" s="97"/>
      <c r="PR30" s="97"/>
      <c r="PS30" s="97"/>
      <c r="PT30" s="97"/>
      <c r="PU30" s="97"/>
      <c r="PV30" s="97"/>
      <c r="PW30" s="97"/>
      <c r="PX30" s="97"/>
      <c r="PY30" s="97"/>
      <c r="PZ30" s="97"/>
      <c r="QA30" s="97"/>
      <c r="QB30" s="97"/>
      <c r="QC30" s="97"/>
      <c r="QD30" s="97"/>
      <c r="QE30" s="97"/>
      <c r="QF30" s="97"/>
      <c r="QG30" s="97"/>
      <c r="QH30" s="97"/>
      <c r="QI30" s="97"/>
      <c r="QJ30" s="97"/>
      <c r="QK30" s="97"/>
      <c r="QL30" s="97"/>
      <c r="QM30" s="97"/>
      <c r="QN30" s="97"/>
      <c r="QO30" s="97"/>
      <c r="QP30" s="97"/>
      <c r="QQ30" s="97"/>
      <c r="QR30" s="97"/>
      <c r="QS30" s="97"/>
      <c r="QT30" s="97"/>
      <c r="QU30" s="97"/>
      <c r="QV30" s="97"/>
      <c r="QW30" s="97"/>
      <c r="QX30" s="97"/>
      <c r="QY30" s="97"/>
      <c r="QZ30" s="97"/>
      <c r="RA30" s="97"/>
      <c r="RB30" s="97"/>
      <c r="RC30" s="97"/>
      <c r="RD30" s="97"/>
      <c r="RE30" s="97"/>
      <c r="RF30" s="97"/>
      <c r="RG30" s="97"/>
      <c r="RH30" s="97"/>
      <c r="RI30" s="97"/>
      <c r="RJ30" s="97"/>
      <c r="RK30" s="97"/>
      <c r="RL30" s="97"/>
      <c r="RM30" s="97"/>
      <c r="RN30" s="97"/>
      <c r="RO30" s="97"/>
      <c r="RP30" s="97"/>
      <c r="RQ30" s="97"/>
      <c r="RR30" s="97"/>
      <c r="RS30" s="97"/>
      <c r="RT30" s="97"/>
      <c r="RU30" s="97"/>
      <c r="RV30" s="97"/>
      <c r="RW30" s="97"/>
      <c r="RX30" s="97"/>
      <c r="RY30" s="97"/>
      <c r="RZ30" s="97"/>
      <c r="SA30" s="97"/>
      <c r="SB30" s="97"/>
      <c r="SC30" s="97"/>
      <c r="SD30" s="97"/>
      <c r="SE30" s="97"/>
      <c r="SF30" s="97"/>
      <c r="SG30" s="97"/>
      <c r="SH30" s="97"/>
      <c r="SI30" s="97"/>
      <c r="SJ30" s="97"/>
      <c r="SK30" s="97"/>
      <c r="SL30" s="97"/>
      <c r="SM30" s="97"/>
      <c r="SN30" s="97"/>
      <c r="SO30" s="97"/>
      <c r="SP30" s="97"/>
      <c r="SQ30" s="97"/>
      <c r="SR30" s="97"/>
      <c r="SS30" s="97"/>
      <c r="ST30" s="97"/>
      <c r="SU30" s="97"/>
      <c r="SV30" s="97"/>
      <c r="SW30" s="97"/>
      <c r="SX30" s="97"/>
      <c r="SY30" s="97"/>
      <c r="SZ30" s="97"/>
      <c r="TA30" s="97"/>
      <c r="TB30" s="97"/>
      <c r="TC30" s="97"/>
      <c r="TD30" s="97"/>
      <c r="TE30" s="97"/>
      <c r="TF30" s="97"/>
      <c r="TG30" s="97"/>
      <c r="TH30" s="97"/>
      <c r="TI30" s="97"/>
      <c r="TJ30" s="97"/>
      <c r="TK30" s="97"/>
      <c r="TL30" s="97"/>
      <c r="TM30" s="97"/>
      <c r="TN30" s="97"/>
      <c r="TO30" s="97"/>
      <c r="TP30" s="97"/>
      <c r="TQ30" s="97"/>
      <c r="TR30" s="97"/>
      <c r="TS30" s="97"/>
      <c r="TT30" s="97"/>
      <c r="TU30" s="97"/>
      <c r="TV30" s="97"/>
      <c r="TW30" s="97"/>
      <c r="TX30" s="97"/>
      <c r="TY30" s="97"/>
      <c r="TZ30" s="97"/>
      <c r="UA30" s="97"/>
      <c r="UB30" s="97"/>
      <c r="UC30" s="97"/>
      <c r="UD30" s="97"/>
      <c r="UE30" s="97"/>
      <c r="UF30" s="97"/>
      <c r="UG30" s="97"/>
      <c r="UH30" s="97"/>
      <c r="UI30" s="97"/>
      <c r="UJ30" s="97"/>
      <c r="UK30" s="97"/>
      <c r="UL30" s="97"/>
      <c r="UM30" s="97"/>
      <c r="UN30" s="97"/>
      <c r="UO30" s="97"/>
      <c r="UP30" s="97"/>
      <c r="UQ30" s="97"/>
      <c r="UR30" s="97"/>
      <c r="US30" s="97"/>
      <c r="UT30" s="97"/>
      <c r="UU30" s="97"/>
      <c r="UV30" s="97"/>
      <c r="UW30" s="97"/>
      <c r="UX30" s="97"/>
      <c r="UY30" s="97"/>
      <c r="UZ30" s="97"/>
      <c r="VA30" s="97"/>
      <c r="VB30" s="97"/>
      <c r="VC30" s="97"/>
      <c r="VD30" s="97"/>
      <c r="VE30" s="97"/>
      <c r="VF30" s="97"/>
      <c r="VG30" s="97"/>
      <c r="VH30" s="97"/>
      <c r="VI30" s="97"/>
      <c r="VJ30" s="97"/>
      <c r="VK30" s="97"/>
      <c r="VL30" s="97"/>
      <c r="VM30" s="97"/>
      <c r="VN30" s="97"/>
      <c r="VO30" s="97"/>
      <c r="VP30" s="97"/>
      <c r="VQ30" s="97"/>
      <c r="VR30" s="97"/>
      <c r="VS30" s="97"/>
      <c r="VT30" s="97"/>
      <c r="VU30" s="97"/>
      <c r="VV30" s="97"/>
      <c r="VW30" s="97"/>
      <c r="VX30" s="97"/>
      <c r="VY30" s="97"/>
      <c r="VZ30" s="97"/>
      <c r="WA30" s="97"/>
      <c r="WB30" s="97"/>
      <c r="WC30" s="97"/>
      <c r="WD30" s="97"/>
      <c r="WE30" s="97"/>
      <c r="WF30" s="97"/>
      <c r="WG30" s="97"/>
      <c r="WH30" s="97"/>
      <c r="WI30" s="97"/>
      <c r="WJ30" s="97"/>
      <c r="WK30" s="97"/>
      <c r="WL30" s="97"/>
      <c r="WM30" s="97"/>
      <c r="WN30" s="97"/>
      <c r="WO30" s="97"/>
      <c r="WP30" s="97"/>
      <c r="WQ30" s="97"/>
      <c r="WR30" s="97"/>
      <c r="WS30" s="97"/>
      <c r="WT30" s="97"/>
      <c r="WU30" s="97"/>
      <c r="WV30" s="97"/>
      <c r="WW30" s="97"/>
      <c r="WX30" s="97"/>
      <c r="WY30" s="97"/>
      <c r="WZ30" s="97"/>
      <c r="XA30" s="97"/>
      <c r="XB30" s="97"/>
      <c r="XC30" s="97"/>
      <c r="XD30" s="97"/>
      <c r="XE30" s="97"/>
      <c r="XF30" s="97"/>
      <c r="XG30" s="97"/>
      <c r="XH30" s="97"/>
      <c r="XI30" s="97"/>
      <c r="XJ30" s="97"/>
      <c r="XK30" s="97"/>
      <c r="XL30" s="97"/>
      <c r="XM30" s="97"/>
      <c r="XN30" s="97"/>
      <c r="XO30" s="97"/>
      <c r="XP30" s="97"/>
      <c r="XQ30" s="97"/>
      <c r="XR30" s="97"/>
      <c r="XS30" s="97"/>
      <c r="XT30" s="97"/>
      <c r="XU30" s="97"/>
      <c r="XV30" s="97"/>
      <c r="XW30" s="97"/>
      <c r="XX30" s="97"/>
      <c r="XY30" s="97"/>
      <c r="XZ30" s="97"/>
      <c r="YA30" s="97"/>
      <c r="YB30" s="97"/>
      <c r="YC30" s="97"/>
      <c r="YD30" s="97"/>
      <c r="YE30" s="97"/>
      <c r="YF30" s="97"/>
      <c r="YG30" s="97"/>
      <c r="YH30" s="97"/>
      <c r="YI30" s="97"/>
      <c r="YJ30" s="97"/>
      <c r="YK30" s="97"/>
      <c r="YL30" s="97"/>
      <c r="YM30" s="97"/>
      <c r="YN30" s="97"/>
      <c r="YO30" s="97"/>
      <c r="YP30" s="97"/>
      <c r="YQ30" s="97"/>
      <c r="YR30" s="97"/>
      <c r="YS30" s="97"/>
      <c r="YT30" s="97"/>
      <c r="YU30" s="97"/>
      <c r="YV30" s="97"/>
      <c r="YW30" s="97"/>
      <c r="YX30" s="97"/>
      <c r="YY30" s="97"/>
      <c r="YZ30" s="97"/>
      <c r="ZA30" s="97"/>
      <c r="ZB30" s="97"/>
      <c r="ZC30" s="97"/>
      <c r="ZD30" s="97"/>
      <c r="ZE30" s="97"/>
      <c r="ZF30" s="97"/>
      <c r="ZG30" s="97"/>
      <c r="ZH30" s="97"/>
      <c r="ZI30" s="97"/>
      <c r="ZJ30" s="97"/>
      <c r="ZK30" s="97"/>
      <c r="ZL30" s="97"/>
      <c r="ZM30" s="97"/>
      <c r="ZN30" s="97"/>
      <c r="ZO30" s="97"/>
      <c r="ZP30" s="97"/>
      <c r="ZQ30" s="97"/>
      <c r="ZR30" s="97"/>
      <c r="ZS30" s="97"/>
      <c r="ZT30" s="97"/>
      <c r="ZU30" s="97"/>
      <c r="ZV30" s="97"/>
      <c r="ZW30" s="97"/>
      <c r="ZX30" s="97"/>
      <c r="ZY30" s="97"/>
      <c r="ZZ30" s="97"/>
      <c r="AAA30" s="97"/>
      <c r="AAB30" s="97"/>
      <c r="AAC30" s="97"/>
      <c r="AAD30" s="97"/>
      <c r="AAE30" s="97"/>
      <c r="AAF30" s="97"/>
      <c r="AAG30" s="97"/>
      <c r="AAH30" s="97"/>
      <c r="AAI30" s="97"/>
      <c r="AAJ30" s="97"/>
      <c r="AAK30" s="97"/>
      <c r="AAL30" s="97"/>
      <c r="AAM30" s="97"/>
      <c r="AAN30" s="97"/>
      <c r="AAO30" s="97"/>
      <c r="AAP30" s="97"/>
      <c r="AAQ30" s="97"/>
      <c r="AAR30" s="97"/>
      <c r="AAS30" s="97"/>
      <c r="AAT30" s="97"/>
      <c r="AAU30" s="97"/>
      <c r="AAV30" s="97"/>
      <c r="AAW30" s="97"/>
      <c r="AAX30" s="97"/>
      <c r="AAY30" s="97"/>
      <c r="AAZ30" s="97"/>
      <c r="ABA30" s="97"/>
      <c r="ABB30" s="97"/>
      <c r="ABC30" s="97"/>
      <c r="ABD30" s="97"/>
      <c r="ABE30" s="97"/>
      <c r="ABF30" s="97"/>
      <c r="ABG30" s="97"/>
      <c r="ABH30" s="97"/>
      <c r="ABI30" s="97"/>
      <c r="ABJ30" s="97"/>
      <c r="ABK30" s="97"/>
      <c r="ABL30" s="97"/>
      <c r="ABM30" s="97"/>
      <c r="ABN30" s="97"/>
      <c r="ABO30" s="97"/>
      <c r="ABP30" s="97"/>
      <c r="ABQ30" s="97"/>
      <c r="ABR30" s="97"/>
      <c r="ABS30" s="97"/>
      <c r="ABT30" s="97"/>
      <c r="ABU30" s="97"/>
      <c r="ABV30" s="97"/>
      <c r="ABW30" s="97"/>
      <c r="ABX30" s="97"/>
      <c r="ABY30" s="97"/>
      <c r="ABZ30" s="97"/>
      <c r="ACA30" s="97"/>
      <c r="ACB30" s="97"/>
      <c r="ACC30" s="97"/>
      <c r="ACD30" s="97"/>
      <c r="ACE30" s="97"/>
      <c r="ACF30" s="97"/>
      <c r="ACG30" s="97"/>
      <c r="ACH30" s="97"/>
      <c r="ACI30" s="97"/>
      <c r="ACJ30" s="97"/>
      <c r="ACK30" s="97"/>
      <c r="ACL30" s="97"/>
      <c r="ACM30" s="97"/>
      <c r="ACN30" s="97"/>
      <c r="ACO30" s="97"/>
      <c r="ACP30" s="97"/>
      <c r="ACQ30" s="97"/>
      <c r="ACR30" s="97"/>
      <c r="ACS30" s="97"/>
      <c r="ACT30" s="97"/>
      <c r="ACU30" s="97"/>
      <c r="ACV30" s="97"/>
      <c r="ACW30" s="97"/>
      <c r="ACX30" s="97"/>
      <c r="ACY30" s="97"/>
      <c r="ACZ30" s="97"/>
      <c r="ADA30" s="97"/>
      <c r="ADB30" s="97"/>
      <c r="ADC30" s="97"/>
      <c r="ADD30" s="97"/>
      <c r="ADE30" s="97"/>
      <c r="ADF30" s="97"/>
      <c r="ADG30" s="97"/>
      <c r="ADH30" s="97"/>
      <c r="ADI30" s="97"/>
      <c r="ADJ30" s="97"/>
      <c r="ADK30" s="97"/>
      <c r="ADL30" s="97"/>
      <c r="ADM30" s="97"/>
      <c r="ADN30" s="97"/>
      <c r="ADO30" s="97"/>
      <c r="ADP30" s="97"/>
      <c r="ADQ30" s="97"/>
      <c r="ADR30" s="97"/>
      <c r="ADS30" s="97"/>
      <c r="ADT30" s="97"/>
      <c r="ADU30" s="97"/>
      <c r="ADV30" s="97"/>
      <c r="ADW30" s="97"/>
      <c r="ADX30" s="97"/>
      <c r="ADY30" s="97"/>
      <c r="ADZ30" s="97"/>
      <c r="AEA30" s="97"/>
      <c r="AEB30" s="97"/>
      <c r="AEC30" s="97"/>
      <c r="AED30" s="97"/>
      <c r="AEE30" s="97"/>
      <c r="AEF30" s="97"/>
      <c r="AEG30" s="97"/>
      <c r="AEH30" s="97"/>
      <c r="AEI30" s="97"/>
      <c r="AEJ30" s="97"/>
      <c r="AEK30" s="97"/>
      <c r="AEL30" s="97"/>
      <c r="AEM30" s="97"/>
      <c r="AEN30" s="97"/>
      <c r="AEO30" s="97"/>
      <c r="AEP30" s="97"/>
      <c r="AEQ30" s="97"/>
      <c r="AER30" s="97"/>
      <c r="AES30" s="97"/>
      <c r="AET30" s="97"/>
      <c r="AEU30" s="97"/>
      <c r="AEV30" s="97"/>
      <c r="AEW30" s="97"/>
      <c r="AEX30" s="97"/>
      <c r="AEY30" s="97"/>
      <c r="AEZ30" s="97"/>
      <c r="AFA30" s="97"/>
      <c r="AFB30" s="97"/>
      <c r="AFC30" s="97"/>
      <c r="AFD30" s="97"/>
      <c r="AFE30" s="97"/>
      <c r="AFF30" s="97"/>
      <c r="AFG30" s="97"/>
      <c r="AFH30" s="97"/>
      <c r="AFI30" s="97"/>
      <c r="AFJ30" s="97"/>
      <c r="AFK30" s="97"/>
      <c r="AFL30" s="97"/>
      <c r="AFM30" s="97"/>
      <c r="AFN30" s="97"/>
      <c r="AFO30" s="97"/>
      <c r="AFP30" s="97"/>
      <c r="AFQ30" s="97"/>
      <c r="AFR30" s="97"/>
      <c r="AFS30" s="97"/>
      <c r="AFT30" s="97"/>
      <c r="AFU30" s="97"/>
      <c r="AFV30" s="97"/>
      <c r="AFW30" s="97"/>
      <c r="AFX30" s="97"/>
      <c r="AFY30" s="97"/>
      <c r="AFZ30" s="97"/>
      <c r="AGA30" s="97"/>
      <c r="AGB30" s="97"/>
      <c r="AGC30" s="97"/>
      <c r="AGD30" s="97"/>
      <c r="AGE30" s="97"/>
      <c r="AGF30" s="97"/>
      <c r="AGG30" s="97"/>
      <c r="AGH30" s="97"/>
      <c r="AGI30" s="97"/>
      <c r="AGJ30" s="97"/>
      <c r="AGK30" s="97"/>
      <c r="AGL30" s="97"/>
      <c r="AGM30" s="97"/>
      <c r="AGN30" s="97"/>
      <c r="AGO30" s="97"/>
      <c r="AGP30" s="97"/>
      <c r="AGQ30" s="97"/>
      <c r="AGR30" s="97"/>
      <c r="AGS30" s="97"/>
      <c r="AGT30" s="97"/>
      <c r="AGU30" s="97"/>
      <c r="AGV30" s="97"/>
      <c r="AGW30" s="97"/>
      <c r="AGX30" s="97"/>
      <c r="AGY30" s="97"/>
      <c r="AGZ30" s="97"/>
      <c r="AHA30" s="97"/>
      <c r="AHB30" s="97"/>
      <c r="AHC30" s="97"/>
      <c r="AHD30" s="97"/>
      <c r="AHE30" s="97"/>
      <c r="AHF30" s="97"/>
      <c r="AHG30" s="97"/>
      <c r="AHH30" s="97"/>
      <c r="AHI30" s="97"/>
      <c r="AHJ30" s="97"/>
      <c r="AHK30" s="97"/>
      <c r="AHL30" s="97"/>
      <c r="AHM30" s="97"/>
      <c r="AHN30" s="97"/>
      <c r="AHO30" s="97"/>
      <c r="AHP30" s="97"/>
      <c r="AHQ30" s="97"/>
      <c r="AHR30" s="97"/>
      <c r="AHS30" s="97"/>
      <c r="AHT30" s="97"/>
      <c r="AHU30" s="97"/>
      <c r="AHV30" s="97"/>
      <c r="AHW30" s="97"/>
      <c r="AHX30" s="97"/>
      <c r="AHY30" s="97"/>
      <c r="AHZ30" s="97"/>
      <c r="AIA30" s="97"/>
      <c r="AIB30" s="97"/>
      <c r="AIC30" s="97"/>
      <c r="AID30" s="97"/>
      <c r="AIE30" s="97"/>
      <c r="AIF30" s="97"/>
      <c r="AIG30" s="97"/>
      <c r="AIH30" s="97"/>
      <c r="AII30" s="97"/>
      <c r="AIJ30" s="97"/>
      <c r="AIK30" s="97"/>
      <c r="AIL30" s="97"/>
      <c r="AIM30" s="97"/>
      <c r="AIN30" s="97"/>
      <c r="AIO30" s="97"/>
      <c r="AIP30" s="97"/>
      <c r="AIQ30" s="97"/>
      <c r="AIR30" s="97"/>
      <c r="AIS30" s="97"/>
      <c r="AIT30" s="97"/>
      <c r="AIU30" s="97"/>
      <c r="AIV30" s="97"/>
      <c r="AIW30" s="97"/>
      <c r="AIX30" s="97"/>
      <c r="AIY30" s="97"/>
      <c r="AIZ30" s="97"/>
      <c r="AJA30" s="97"/>
      <c r="AJB30" s="97"/>
      <c r="AJC30" s="97"/>
      <c r="AJD30" s="97"/>
      <c r="AJE30" s="97"/>
      <c r="AJF30" s="97"/>
      <c r="AJG30" s="97"/>
      <c r="AJH30" s="97"/>
      <c r="AJI30" s="97"/>
      <c r="AJJ30" s="97"/>
      <c r="AJK30" s="97"/>
      <c r="AJL30" s="97"/>
      <c r="AJM30" s="97"/>
      <c r="AJN30" s="97"/>
      <c r="AJO30" s="97"/>
      <c r="AJP30" s="97"/>
      <c r="AJQ30" s="97"/>
      <c r="AJR30" s="97"/>
      <c r="AJS30" s="97"/>
      <c r="AJT30" s="97"/>
      <c r="AJU30" s="97"/>
      <c r="AJV30" s="97"/>
      <c r="AJW30" s="97"/>
      <c r="AJX30" s="97"/>
      <c r="AJY30" s="97"/>
      <c r="AJZ30" s="97"/>
      <c r="AKA30" s="97"/>
      <c r="AKB30" s="97"/>
      <c r="AKC30" s="97"/>
      <c r="AKD30" s="97"/>
      <c r="AKE30" s="97"/>
      <c r="AKF30" s="97"/>
      <c r="AKG30" s="97"/>
      <c r="AKH30" s="97"/>
      <c r="AKI30" s="97"/>
      <c r="AKJ30" s="97"/>
      <c r="AKK30" s="97"/>
      <c r="AKL30" s="97"/>
      <c r="AKM30" s="97"/>
      <c r="AKN30" s="97"/>
      <c r="AKO30" s="97"/>
      <c r="AKP30" s="97"/>
      <c r="AKQ30" s="97"/>
      <c r="AKR30" s="97"/>
      <c r="AKS30" s="97"/>
      <c r="AKT30" s="97"/>
      <c r="AKU30" s="97"/>
      <c r="AKV30" s="97"/>
      <c r="AKW30" s="97"/>
      <c r="AKX30" s="97"/>
      <c r="AKY30" s="97"/>
      <c r="AKZ30" s="97"/>
      <c r="ALA30" s="97"/>
      <c r="ALB30" s="97"/>
      <c r="ALC30" s="97"/>
      <c r="ALD30" s="97"/>
      <c r="ALE30" s="97"/>
      <c r="ALF30" s="97"/>
      <c r="ALG30" s="97"/>
      <c r="ALH30" s="97"/>
      <c r="ALI30" s="97"/>
      <c r="ALJ30" s="97"/>
      <c r="ALK30" s="97"/>
      <c r="ALL30" s="97"/>
      <c r="ALM30" s="97"/>
      <c r="ALN30" s="97"/>
      <c r="ALO30" s="97"/>
      <c r="ALP30" s="97"/>
      <c r="ALQ30" s="97"/>
      <c r="ALR30" s="97"/>
      <c r="ALS30" s="97"/>
      <c r="ALT30" s="97"/>
      <c r="ALU30" s="97"/>
      <c r="ALV30" s="97"/>
      <c r="ALW30" s="97"/>
      <c r="ALX30" s="97"/>
      <c r="ALY30" s="97"/>
      <c r="ALZ30" s="97"/>
      <c r="AMA30" s="97"/>
      <c r="AMB30" s="97"/>
      <c r="AMC30" s="97"/>
      <c r="AMD30" s="97"/>
      <c r="AME30" s="97"/>
      <c r="AMF30" s="97"/>
      <c r="AMG30" s="97"/>
      <c r="AMH30" s="97"/>
      <c r="AMI30" s="97"/>
      <c r="AMJ30" s="97"/>
      <c r="AMK30" s="97"/>
    </row>
    <row r="31" spans="1:1025" x14ac:dyDescent="0.2">
      <c r="A31" s="25" t="s">
        <v>199</v>
      </c>
      <c r="B31" s="12">
        <f t="shared" ref="B31:J31" si="10">SUM(B34)</f>
        <v>521</v>
      </c>
      <c r="C31" s="12">
        <f t="shared" si="10"/>
        <v>378</v>
      </c>
      <c r="D31" s="12">
        <f t="shared" si="10"/>
        <v>0</v>
      </c>
      <c r="E31" s="12">
        <f t="shared" si="10"/>
        <v>0</v>
      </c>
      <c r="F31" s="12">
        <f t="shared" si="10"/>
        <v>0</v>
      </c>
      <c r="G31" s="12">
        <f t="shared" si="10"/>
        <v>0</v>
      </c>
      <c r="H31" s="12">
        <f t="shared" si="10"/>
        <v>0</v>
      </c>
      <c r="I31" s="12">
        <f t="shared" si="10"/>
        <v>0</v>
      </c>
      <c r="J31" s="12">
        <f t="shared" si="10"/>
        <v>0</v>
      </c>
      <c r="K31" s="12"/>
      <c r="L31" s="12"/>
      <c r="M31" s="12"/>
      <c r="N31" s="53">
        <f t="shared" ref="N31:U31" si="11">N32+N33</f>
        <v>960.8</v>
      </c>
      <c r="O31" s="53">
        <f t="shared" si="11"/>
        <v>538</v>
      </c>
      <c r="P31" s="53">
        <f t="shared" si="11"/>
        <v>0</v>
      </c>
      <c r="Q31" s="53">
        <f t="shared" si="11"/>
        <v>0</v>
      </c>
      <c r="R31" s="53">
        <f t="shared" si="11"/>
        <v>0</v>
      </c>
      <c r="S31" s="53">
        <f t="shared" si="11"/>
        <v>0</v>
      </c>
      <c r="T31" s="53">
        <f t="shared" si="11"/>
        <v>0</v>
      </c>
      <c r="U31" s="53">
        <f t="shared" si="11"/>
        <v>0</v>
      </c>
    </row>
    <row r="32" spans="1:1025" ht="15" customHeight="1" x14ac:dyDescent="0.2">
      <c r="A32" s="16" t="s">
        <v>166</v>
      </c>
      <c r="B32" s="183">
        <v>481</v>
      </c>
      <c r="C32" s="175">
        <v>869</v>
      </c>
      <c r="D32" s="175">
        <v>0</v>
      </c>
      <c r="E32" s="175">
        <v>47</v>
      </c>
      <c r="F32" s="175">
        <v>0</v>
      </c>
      <c r="G32" s="175">
        <v>0</v>
      </c>
      <c r="H32" s="175">
        <v>0</v>
      </c>
      <c r="I32" s="175">
        <v>0</v>
      </c>
      <c r="J32" s="175">
        <v>0</v>
      </c>
      <c r="K32" s="175">
        <v>1397</v>
      </c>
      <c r="L32" s="175">
        <v>724</v>
      </c>
      <c r="M32" s="175">
        <v>724</v>
      </c>
      <c r="N32" s="54">
        <v>960</v>
      </c>
      <c r="O32" s="54">
        <v>538</v>
      </c>
    </row>
    <row r="33" spans="1:1025" ht="38.25" x14ac:dyDescent="0.2">
      <c r="A33" s="16" t="s">
        <v>167</v>
      </c>
      <c r="B33" s="175">
        <v>1082</v>
      </c>
      <c r="C33" s="175">
        <v>584</v>
      </c>
      <c r="D33" s="175">
        <v>0</v>
      </c>
      <c r="E33" s="175">
        <v>0</v>
      </c>
      <c r="F33" s="175">
        <v>0</v>
      </c>
      <c r="G33" s="175">
        <v>0</v>
      </c>
      <c r="H33" s="175">
        <v>0</v>
      </c>
      <c r="I33" s="175">
        <v>0</v>
      </c>
      <c r="J33" s="175">
        <v>0</v>
      </c>
      <c r="K33" s="175">
        <v>1666</v>
      </c>
      <c r="L33" s="175">
        <v>1122</v>
      </c>
      <c r="M33" s="175">
        <v>1096</v>
      </c>
      <c r="N33" s="55">
        <v>0.8</v>
      </c>
    </row>
    <row r="34" spans="1:1025" ht="25.5" x14ac:dyDescent="0.2">
      <c r="A34" s="16" t="s">
        <v>168</v>
      </c>
      <c r="B34" s="175">
        <v>521</v>
      </c>
      <c r="C34" s="175">
        <v>378</v>
      </c>
      <c r="D34" s="175">
        <v>0</v>
      </c>
      <c r="E34" s="175">
        <v>0</v>
      </c>
      <c r="F34" s="175">
        <v>0</v>
      </c>
      <c r="G34" s="175">
        <v>0</v>
      </c>
      <c r="H34" s="175">
        <v>0</v>
      </c>
      <c r="I34" s="175">
        <v>0</v>
      </c>
      <c r="J34" s="175">
        <v>0</v>
      </c>
      <c r="K34" s="175">
        <v>899</v>
      </c>
      <c r="L34" s="175">
        <v>769</v>
      </c>
      <c r="M34" s="175">
        <v>769</v>
      </c>
    </row>
    <row r="35" spans="1:1025" s="165" customFormat="1" x14ac:dyDescent="0.2">
      <c r="A35" s="200" t="s">
        <v>204</v>
      </c>
      <c r="B35" s="137">
        <f>SUM(B32+B33+B34)</f>
        <v>2084</v>
      </c>
      <c r="C35" s="137">
        <f t="shared" ref="C35:U35" si="12">SUM(C32+C33+C34)</f>
        <v>1831</v>
      </c>
      <c r="D35" s="137">
        <f t="shared" si="12"/>
        <v>0</v>
      </c>
      <c r="E35" s="137">
        <f t="shared" si="12"/>
        <v>47</v>
      </c>
      <c r="F35" s="137">
        <f t="shared" si="12"/>
        <v>0</v>
      </c>
      <c r="G35" s="137">
        <f t="shared" si="12"/>
        <v>0</v>
      </c>
      <c r="H35" s="137">
        <f t="shared" si="12"/>
        <v>0</v>
      </c>
      <c r="I35" s="137">
        <f t="shared" si="12"/>
        <v>0</v>
      </c>
      <c r="J35" s="137">
        <f t="shared" si="12"/>
        <v>0</v>
      </c>
      <c r="K35" s="137">
        <f t="shared" si="12"/>
        <v>3962</v>
      </c>
      <c r="L35" s="137">
        <f t="shared" si="12"/>
        <v>2615</v>
      </c>
      <c r="M35" s="137">
        <f t="shared" si="12"/>
        <v>2589</v>
      </c>
      <c r="N35" s="137">
        <f t="shared" si="12"/>
        <v>960.8</v>
      </c>
      <c r="O35" s="137">
        <f t="shared" si="12"/>
        <v>538</v>
      </c>
      <c r="P35" s="137">
        <f t="shared" si="12"/>
        <v>0</v>
      </c>
      <c r="Q35" s="137">
        <f t="shared" si="12"/>
        <v>0</v>
      </c>
      <c r="R35" s="137">
        <f t="shared" si="12"/>
        <v>0</v>
      </c>
      <c r="S35" s="137">
        <f t="shared" si="12"/>
        <v>0</v>
      </c>
      <c r="T35" s="137">
        <f t="shared" si="12"/>
        <v>0</v>
      </c>
      <c r="U35" s="137">
        <f t="shared" si="12"/>
        <v>0</v>
      </c>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c r="IK35" s="97"/>
      <c r="IL35" s="97"/>
      <c r="IM35" s="97"/>
      <c r="IN35" s="97"/>
      <c r="IO35" s="97"/>
      <c r="IP35" s="97"/>
      <c r="IQ35" s="97"/>
      <c r="IR35" s="97"/>
      <c r="IS35" s="97"/>
      <c r="IT35" s="97"/>
      <c r="IU35" s="97"/>
      <c r="IV35" s="97"/>
      <c r="IW35" s="97"/>
      <c r="IX35" s="97"/>
      <c r="IY35" s="97"/>
      <c r="IZ35" s="97"/>
      <c r="JA35" s="97"/>
      <c r="JB35" s="97"/>
      <c r="JC35" s="97"/>
      <c r="JD35" s="97"/>
      <c r="JE35" s="97"/>
      <c r="JF35" s="97"/>
      <c r="JG35" s="97"/>
      <c r="JH35" s="97"/>
      <c r="JI35" s="97"/>
      <c r="JJ35" s="97"/>
      <c r="JK35" s="97"/>
      <c r="JL35" s="97"/>
      <c r="JM35" s="97"/>
      <c r="JN35" s="97"/>
      <c r="JO35" s="97"/>
      <c r="JP35" s="97"/>
      <c r="JQ35" s="97"/>
      <c r="JR35" s="97"/>
      <c r="JS35" s="97"/>
      <c r="JT35" s="97"/>
      <c r="JU35" s="97"/>
      <c r="JV35" s="97"/>
      <c r="JW35" s="97"/>
      <c r="JX35" s="97"/>
      <c r="JY35" s="97"/>
      <c r="JZ35" s="97"/>
      <c r="KA35" s="97"/>
      <c r="KB35" s="97"/>
      <c r="KC35" s="97"/>
      <c r="KD35" s="97"/>
      <c r="KE35" s="97"/>
      <c r="KF35" s="97"/>
      <c r="KG35" s="97"/>
      <c r="KH35" s="97"/>
      <c r="KI35" s="97"/>
      <c r="KJ35" s="97"/>
      <c r="KK35" s="97"/>
      <c r="KL35" s="97"/>
      <c r="KM35" s="97"/>
      <c r="KN35" s="97"/>
      <c r="KO35" s="97"/>
      <c r="KP35" s="97"/>
      <c r="KQ35" s="97"/>
      <c r="KR35" s="97"/>
      <c r="KS35" s="97"/>
      <c r="KT35" s="97"/>
      <c r="KU35" s="97"/>
      <c r="KV35" s="97"/>
      <c r="KW35" s="97"/>
      <c r="KX35" s="97"/>
      <c r="KY35" s="97"/>
      <c r="KZ35" s="97"/>
      <c r="LA35" s="97"/>
      <c r="LB35" s="97"/>
      <c r="LC35" s="97"/>
      <c r="LD35" s="97"/>
      <c r="LE35" s="97"/>
      <c r="LF35" s="97"/>
      <c r="LG35" s="97"/>
      <c r="LH35" s="97"/>
      <c r="LI35" s="97"/>
      <c r="LJ35" s="97"/>
      <c r="LK35" s="97"/>
      <c r="LL35" s="97"/>
      <c r="LM35" s="97"/>
      <c r="LN35" s="97"/>
      <c r="LO35" s="97"/>
      <c r="LP35" s="97"/>
      <c r="LQ35" s="97"/>
      <c r="LR35" s="97"/>
      <c r="LS35" s="97"/>
      <c r="LT35" s="97"/>
      <c r="LU35" s="97"/>
      <c r="LV35" s="97"/>
      <c r="LW35" s="97"/>
      <c r="LX35" s="97"/>
      <c r="LY35" s="97"/>
      <c r="LZ35" s="97"/>
      <c r="MA35" s="97"/>
      <c r="MB35" s="97"/>
      <c r="MC35" s="97"/>
      <c r="MD35" s="97"/>
      <c r="ME35" s="97"/>
      <c r="MF35" s="97"/>
      <c r="MG35" s="97"/>
      <c r="MH35" s="97"/>
      <c r="MI35" s="97"/>
      <c r="MJ35" s="97"/>
      <c r="MK35" s="97"/>
      <c r="ML35" s="97"/>
      <c r="MM35" s="97"/>
      <c r="MN35" s="97"/>
      <c r="MO35" s="97"/>
      <c r="MP35" s="97"/>
      <c r="MQ35" s="97"/>
      <c r="MR35" s="97"/>
      <c r="MS35" s="97"/>
      <c r="MT35" s="97"/>
      <c r="MU35" s="97"/>
      <c r="MV35" s="97"/>
      <c r="MW35" s="97"/>
      <c r="MX35" s="97"/>
      <c r="MY35" s="97"/>
      <c r="MZ35" s="97"/>
      <c r="NA35" s="97"/>
      <c r="NB35" s="97"/>
      <c r="NC35" s="97"/>
      <c r="ND35" s="97"/>
      <c r="NE35" s="97"/>
      <c r="NF35" s="97"/>
      <c r="NG35" s="97"/>
      <c r="NH35" s="97"/>
      <c r="NI35" s="97"/>
      <c r="NJ35" s="97"/>
      <c r="NK35" s="97"/>
      <c r="NL35" s="97"/>
      <c r="NM35" s="97"/>
      <c r="NN35" s="97"/>
      <c r="NO35" s="97"/>
      <c r="NP35" s="97"/>
      <c r="NQ35" s="97"/>
      <c r="NR35" s="97"/>
      <c r="NS35" s="97"/>
      <c r="NT35" s="97"/>
      <c r="NU35" s="97"/>
      <c r="NV35" s="97"/>
      <c r="NW35" s="97"/>
      <c r="NX35" s="97"/>
      <c r="NY35" s="97"/>
      <c r="NZ35" s="97"/>
      <c r="OA35" s="97"/>
      <c r="OB35" s="97"/>
      <c r="OC35" s="97"/>
      <c r="OD35" s="97"/>
      <c r="OE35" s="97"/>
      <c r="OF35" s="97"/>
      <c r="OG35" s="97"/>
      <c r="OH35" s="97"/>
      <c r="OI35" s="97"/>
      <c r="OJ35" s="97"/>
      <c r="OK35" s="97"/>
      <c r="OL35" s="97"/>
      <c r="OM35" s="97"/>
      <c r="ON35" s="97"/>
      <c r="OO35" s="97"/>
      <c r="OP35" s="97"/>
      <c r="OQ35" s="97"/>
      <c r="OR35" s="97"/>
      <c r="OS35" s="97"/>
      <c r="OT35" s="97"/>
      <c r="OU35" s="97"/>
      <c r="OV35" s="97"/>
      <c r="OW35" s="97"/>
      <c r="OX35" s="97"/>
      <c r="OY35" s="97"/>
      <c r="OZ35" s="97"/>
      <c r="PA35" s="97"/>
      <c r="PB35" s="97"/>
      <c r="PC35" s="97"/>
      <c r="PD35" s="97"/>
      <c r="PE35" s="97"/>
      <c r="PF35" s="97"/>
      <c r="PG35" s="97"/>
      <c r="PH35" s="97"/>
      <c r="PI35" s="97"/>
      <c r="PJ35" s="97"/>
      <c r="PK35" s="97"/>
      <c r="PL35" s="97"/>
      <c r="PM35" s="97"/>
      <c r="PN35" s="97"/>
      <c r="PO35" s="97"/>
      <c r="PP35" s="97"/>
      <c r="PQ35" s="97"/>
      <c r="PR35" s="97"/>
      <c r="PS35" s="97"/>
      <c r="PT35" s="97"/>
      <c r="PU35" s="97"/>
      <c r="PV35" s="97"/>
      <c r="PW35" s="97"/>
      <c r="PX35" s="97"/>
      <c r="PY35" s="97"/>
      <c r="PZ35" s="97"/>
      <c r="QA35" s="97"/>
      <c r="QB35" s="97"/>
      <c r="QC35" s="97"/>
      <c r="QD35" s="97"/>
      <c r="QE35" s="97"/>
      <c r="QF35" s="97"/>
      <c r="QG35" s="97"/>
      <c r="QH35" s="97"/>
      <c r="QI35" s="97"/>
      <c r="QJ35" s="97"/>
      <c r="QK35" s="97"/>
      <c r="QL35" s="97"/>
      <c r="QM35" s="97"/>
      <c r="QN35" s="97"/>
      <c r="QO35" s="97"/>
      <c r="QP35" s="97"/>
      <c r="QQ35" s="97"/>
      <c r="QR35" s="97"/>
      <c r="QS35" s="97"/>
      <c r="QT35" s="97"/>
      <c r="QU35" s="97"/>
      <c r="QV35" s="97"/>
      <c r="QW35" s="97"/>
      <c r="QX35" s="97"/>
      <c r="QY35" s="97"/>
      <c r="QZ35" s="97"/>
      <c r="RA35" s="97"/>
      <c r="RB35" s="97"/>
      <c r="RC35" s="97"/>
      <c r="RD35" s="97"/>
      <c r="RE35" s="97"/>
      <c r="RF35" s="97"/>
      <c r="RG35" s="97"/>
      <c r="RH35" s="97"/>
      <c r="RI35" s="97"/>
      <c r="RJ35" s="97"/>
      <c r="RK35" s="97"/>
      <c r="RL35" s="97"/>
      <c r="RM35" s="97"/>
      <c r="RN35" s="97"/>
      <c r="RO35" s="97"/>
      <c r="RP35" s="97"/>
      <c r="RQ35" s="97"/>
      <c r="RR35" s="97"/>
      <c r="RS35" s="97"/>
      <c r="RT35" s="97"/>
      <c r="RU35" s="97"/>
      <c r="RV35" s="97"/>
      <c r="RW35" s="97"/>
      <c r="RX35" s="97"/>
      <c r="RY35" s="97"/>
      <c r="RZ35" s="97"/>
      <c r="SA35" s="97"/>
      <c r="SB35" s="97"/>
      <c r="SC35" s="97"/>
      <c r="SD35" s="97"/>
      <c r="SE35" s="97"/>
      <c r="SF35" s="97"/>
      <c r="SG35" s="97"/>
      <c r="SH35" s="97"/>
      <c r="SI35" s="97"/>
      <c r="SJ35" s="97"/>
      <c r="SK35" s="97"/>
      <c r="SL35" s="97"/>
      <c r="SM35" s="97"/>
      <c r="SN35" s="97"/>
      <c r="SO35" s="97"/>
      <c r="SP35" s="97"/>
      <c r="SQ35" s="97"/>
      <c r="SR35" s="97"/>
      <c r="SS35" s="97"/>
      <c r="ST35" s="97"/>
      <c r="SU35" s="97"/>
      <c r="SV35" s="97"/>
      <c r="SW35" s="97"/>
      <c r="SX35" s="97"/>
      <c r="SY35" s="97"/>
      <c r="SZ35" s="97"/>
      <c r="TA35" s="97"/>
      <c r="TB35" s="97"/>
      <c r="TC35" s="97"/>
      <c r="TD35" s="97"/>
      <c r="TE35" s="97"/>
      <c r="TF35" s="97"/>
      <c r="TG35" s="97"/>
      <c r="TH35" s="97"/>
      <c r="TI35" s="97"/>
      <c r="TJ35" s="97"/>
      <c r="TK35" s="97"/>
      <c r="TL35" s="97"/>
      <c r="TM35" s="97"/>
      <c r="TN35" s="97"/>
      <c r="TO35" s="97"/>
      <c r="TP35" s="97"/>
      <c r="TQ35" s="97"/>
      <c r="TR35" s="97"/>
      <c r="TS35" s="97"/>
      <c r="TT35" s="97"/>
      <c r="TU35" s="97"/>
      <c r="TV35" s="97"/>
      <c r="TW35" s="97"/>
      <c r="TX35" s="97"/>
      <c r="TY35" s="97"/>
      <c r="TZ35" s="97"/>
      <c r="UA35" s="97"/>
      <c r="UB35" s="97"/>
      <c r="UC35" s="97"/>
      <c r="UD35" s="97"/>
      <c r="UE35" s="97"/>
      <c r="UF35" s="97"/>
      <c r="UG35" s="97"/>
      <c r="UH35" s="97"/>
      <c r="UI35" s="97"/>
      <c r="UJ35" s="97"/>
      <c r="UK35" s="97"/>
      <c r="UL35" s="97"/>
      <c r="UM35" s="97"/>
      <c r="UN35" s="97"/>
      <c r="UO35" s="97"/>
      <c r="UP35" s="97"/>
      <c r="UQ35" s="97"/>
      <c r="UR35" s="97"/>
      <c r="US35" s="97"/>
      <c r="UT35" s="97"/>
      <c r="UU35" s="97"/>
      <c r="UV35" s="97"/>
      <c r="UW35" s="97"/>
      <c r="UX35" s="97"/>
      <c r="UY35" s="97"/>
      <c r="UZ35" s="97"/>
      <c r="VA35" s="97"/>
      <c r="VB35" s="97"/>
      <c r="VC35" s="97"/>
      <c r="VD35" s="97"/>
      <c r="VE35" s="97"/>
      <c r="VF35" s="97"/>
      <c r="VG35" s="97"/>
      <c r="VH35" s="97"/>
      <c r="VI35" s="97"/>
      <c r="VJ35" s="97"/>
      <c r="VK35" s="97"/>
      <c r="VL35" s="97"/>
      <c r="VM35" s="97"/>
      <c r="VN35" s="97"/>
      <c r="VO35" s="97"/>
      <c r="VP35" s="97"/>
      <c r="VQ35" s="97"/>
      <c r="VR35" s="97"/>
      <c r="VS35" s="97"/>
      <c r="VT35" s="97"/>
      <c r="VU35" s="97"/>
      <c r="VV35" s="97"/>
      <c r="VW35" s="97"/>
      <c r="VX35" s="97"/>
      <c r="VY35" s="97"/>
      <c r="VZ35" s="97"/>
      <c r="WA35" s="97"/>
      <c r="WB35" s="97"/>
      <c r="WC35" s="97"/>
      <c r="WD35" s="97"/>
      <c r="WE35" s="97"/>
      <c r="WF35" s="97"/>
      <c r="WG35" s="97"/>
      <c r="WH35" s="97"/>
      <c r="WI35" s="97"/>
      <c r="WJ35" s="97"/>
      <c r="WK35" s="97"/>
      <c r="WL35" s="97"/>
      <c r="WM35" s="97"/>
      <c r="WN35" s="97"/>
      <c r="WO35" s="97"/>
      <c r="WP35" s="97"/>
      <c r="WQ35" s="97"/>
      <c r="WR35" s="97"/>
      <c r="WS35" s="97"/>
      <c r="WT35" s="97"/>
      <c r="WU35" s="97"/>
      <c r="WV35" s="97"/>
      <c r="WW35" s="97"/>
      <c r="WX35" s="97"/>
      <c r="WY35" s="97"/>
      <c r="WZ35" s="97"/>
      <c r="XA35" s="97"/>
      <c r="XB35" s="97"/>
      <c r="XC35" s="97"/>
      <c r="XD35" s="97"/>
      <c r="XE35" s="97"/>
      <c r="XF35" s="97"/>
      <c r="XG35" s="97"/>
      <c r="XH35" s="97"/>
      <c r="XI35" s="97"/>
      <c r="XJ35" s="97"/>
      <c r="XK35" s="97"/>
      <c r="XL35" s="97"/>
      <c r="XM35" s="97"/>
      <c r="XN35" s="97"/>
      <c r="XO35" s="97"/>
      <c r="XP35" s="97"/>
      <c r="XQ35" s="97"/>
      <c r="XR35" s="97"/>
      <c r="XS35" s="97"/>
      <c r="XT35" s="97"/>
      <c r="XU35" s="97"/>
      <c r="XV35" s="97"/>
      <c r="XW35" s="97"/>
      <c r="XX35" s="97"/>
      <c r="XY35" s="97"/>
      <c r="XZ35" s="97"/>
      <c r="YA35" s="97"/>
      <c r="YB35" s="97"/>
      <c r="YC35" s="97"/>
      <c r="YD35" s="97"/>
      <c r="YE35" s="97"/>
      <c r="YF35" s="97"/>
      <c r="YG35" s="97"/>
      <c r="YH35" s="97"/>
      <c r="YI35" s="97"/>
      <c r="YJ35" s="97"/>
      <c r="YK35" s="97"/>
      <c r="YL35" s="97"/>
      <c r="YM35" s="97"/>
      <c r="YN35" s="97"/>
      <c r="YO35" s="97"/>
      <c r="YP35" s="97"/>
      <c r="YQ35" s="97"/>
      <c r="YR35" s="97"/>
      <c r="YS35" s="97"/>
      <c r="YT35" s="97"/>
      <c r="YU35" s="97"/>
      <c r="YV35" s="97"/>
      <c r="YW35" s="97"/>
      <c r="YX35" s="97"/>
      <c r="YY35" s="97"/>
      <c r="YZ35" s="97"/>
      <c r="ZA35" s="97"/>
      <c r="ZB35" s="97"/>
      <c r="ZC35" s="97"/>
      <c r="ZD35" s="97"/>
      <c r="ZE35" s="97"/>
      <c r="ZF35" s="97"/>
      <c r="ZG35" s="97"/>
      <c r="ZH35" s="97"/>
      <c r="ZI35" s="97"/>
      <c r="ZJ35" s="97"/>
      <c r="ZK35" s="97"/>
      <c r="ZL35" s="97"/>
      <c r="ZM35" s="97"/>
      <c r="ZN35" s="97"/>
      <c r="ZO35" s="97"/>
      <c r="ZP35" s="97"/>
      <c r="ZQ35" s="97"/>
      <c r="ZR35" s="97"/>
      <c r="ZS35" s="97"/>
      <c r="ZT35" s="97"/>
      <c r="ZU35" s="97"/>
      <c r="ZV35" s="97"/>
      <c r="ZW35" s="97"/>
      <c r="ZX35" s="97"/>
      <c r="ZY35" s="97"/>
      <c r="ZZ35" s="97"/>
      <c r="AAA35" s="97"/>
      <c r="AAB35" s="97"/>
      <c r="AAC35" s="97"/>
      <c r="AAD35" s="97"/>
      <c r="AAE35" s="97"/>
      <c r="AAF35" s="97"/>
      <c r="AAG35" s="97"/>
      <c r="AAH35" s="97"/>
      <c r="AAI35" s="97"/>
      <c r="AAJ35" s="97"/>
      <c r="AAK35" s="97"/>
      <c r="AAL35" s="97"/>
      <c r="AAM35" s="97"/>
      <c r="AAN35" s="97"/>
      <c r="AAO35" s="97"/>
      <c r="AAP35" s="97"/>
      <c r="AAQ35" s="97"/>
      <c r="AAR35" s="97"/>
      <c r="AAS35" s="97"/>
      <c r="AAT35" s="97"/>
      <c r="AAU35" s="97"/>
      <c r="AAV35" s="97"/>
      <c r="AAW35" s="97"/>
      <c r="AAX35" s="97"/>
      <c r="AAY35" s="97"/>
      <c r="AAZ35" s="97"/>
      <c r="ABA35" s="97"/>
      <c r="ABB35" s="97"/>
      <c r="ABC35" s="97"/>
      <c r="ABD35" s="97"/>
      <c r="ABE35" s="97"/>
      <c r="ABF35" s="97"/>
      <c r="ABG35" s="97"/>
      <c r="ABH35" s="97"/>
      <c r="ABI35" s="97"/>
      <c r="ABJ35" s="97"/>
      <c r="ABK35" s="97"/>
      <c r="ABL35" s="97"/>
      <c r="ABM35" s="97"/>
      <c r="ABN35" s="97"/>
      <c r="ABO35" s="97"/>
      <c r="ABP35" s="97"/>
      <c r="ABQ35" s="97"/>
      <c r="ABR35" s="97"/>
      <c r="ABS35" s="97"/>
      <c r="ABT35" s="97"/>
      <c r="ABU35" s="97"/>
      <c r="ABV35" s="97"/>
      <c r="ABW35" s="97"/>
      <c r="ABX35" s="97"/>
      <c r="ABY35" s="97"/>
      <c r="ABZ35" s="97"/>
      <c r="ACA35" s="97"/>
      <c r="ACB35" s="97"/>
      <c r="ACC35" s="97"/>
      <c r="ACD35" s="97"/>
      <c r="ACE35" s="97"/>
      <c r="ACF35" s="97"/>
      <c r="ACG35" s="97"/>
      <c r="ACH35" s="97"/>
      <c r="ACI35" s="97"/>
      <c r="ACJ35" s="97"/>
      <c r="ACK35" s="97"/>
      <c r="ACL35" s="97"/>
      <c r="ACM35" s="97"/>
      <c r="ACN35" s="97"/>
      <c r="ACO35" s="97"/>
      <c r="ACP35" s="97"/>
      <c r="ACQ35" s="97"/>
      <c r="ACR35" s="97"/>
      <c r="ACS35" s="97"/>
      <c r="ACT35" s="97"/>
      <c r="ACU35" s="97"/>
      <c r="ACV35" s="97"/>
      <c r="ACW35" s="97"/>
      <c r="ACX35" s="97"/>
      <c r="ACY35" s="97"/>
      <c r="ACZ35" s="97"/>
      <c r="ADA35" s="97"/>
      <c r="ADB35" s="97"/>
      <c r="ADC35" s="97"/>
      <c r="ADD35" s="97"/>
      <c r="ADE35" s="97"/>
      <c r="ADF35" s="97"/>
      <c r="ADG35" s="97"/>
      <c r="ADH35" s="97"/>
      <c r="ADI35" s="97"/>
      <c r="ADJ35" s="97"/>
      <c r="ADK35" s="97"/>
      <c r="ADL35" s="97"/>
      <c r="ADM35" s="97"/>
      <c r="ADN35" s="97"/>
      <c r="ADO35" s="97"/>
      <c r="ADP35" s="97"/>
      <c r="ADQ35" s="97"/>
      <c r="ADR35" s="97"/>
      <c r="ADS35" s="97"/>
      <c r="ADT35" s="97"/>
      <c r="ADU35" s="97"/>
      <c r="ADV35" s="97"/>
      <c r="ADW35" s="97"/>
      <c r="ADX35" s="97"/>
      <c r="ADY35" s="97"/>
      <c r="ADZ35" s="97"/>
      <c r="AEA35" s="97"/>
      <c r="AEB35" s="97"/>
      <c r="AEC35" s="97"/>
      <c r="AED35" s="97"/>
      <c r="AEE35" s="97"/>
      <c r="AEF35" s="97"/>
      <c r="AEG35" s="97"/>
      <c r="AEH35" s="97"/>
      <c r="AEI35" s="97"/>
      <c r="AEJ35" s="97"/>
      <c r="AEK35" s="97"/>
      <c r="AEL35" s="97"/>
      <c r="AEM35" s="97"/>
      <c r="AEN35" s="97"/>
      <c r="AEO35" s="97"/>
      <c r="AEP35" s="97"/>
      <c r="AEQ35" s="97"/>
      <c r="AER35" s="97"/>
      <c r="AES35" s="97"/>
      <c r="AET35" s="97"/>
      <c r="AEU35" s="97"/>
      <c r="AEV35" s="97"/>
      <c r="AEW35" s="97"/>
      <c r="AEX35" s="97"/>
      <c r="AEY35" s="97"/>
      <c r="AEZ35" s="97"/>
      <c r="AFA35" s="97"/>
      <c r="AFB35" s="97"/>
      <c r="AFC35" s="97"/>
      <c r="AFD35" s="97"/>
      <c r="AFE35" s="97"/>
      <c r="AFF35" s="97"/>
      <c r="AFG35" s="97"/>
      <c r="AFH35" s="97"/>
      <c r="AFI35" s="97"/>
      <c r="AFJ35" s="97"/>
      <c r="AFK35" s="97"/>
      <c r="AFL35" s="97"/>
      <c r="AFM35" s="97"/>
      <c r="AFN35" s="97"/>
      <c r="AFO35" s="97"/>
      <c r="AFP35" s="97"/>
      <c r="AFQ35" s="97"/>
      <c r="AFR35" s="97"/>
      <c r="AFS35" s="97"/>
      <c r="AFT35" s="97"/>
      <c r="AFU35" s="97"/>
      <c r="AFV35" s="97"/>
      <c r="AFW35" s="97"/>
      <c r="AFX35" s="97"/>
      <c r="AFY35" s="97"/>
      <c r="AFZ35" s="97"/>
      <c r="AGA35" s="97"/>
      <c r="AGB35" s="97"/>
      <c r="AGC35" s="97"/>
      <c r="AGD35" s="97"/>
      <c r="AGE35" s="97"/>
      <c r="AGF35" s="97"/>
      <c r="AGG35" s="97"/>
      <c r="AGH35" s="97"/>
      <c r="AGI35" s="97"/>
      <c r="AGJ35" s="97"/>
      <c r="AGK35" s="97"/>
      <c r="AGL35" s="97"/>
      <c r="AGM35" s="97"/>
      <c r="AGN35" s="97"/>
      <c r="AGO35" s="97"/>
      <c r="AGP35" s="97"/>
      <c r="AGQ35" s="97"/>
      <c r="AGR35" s="97"/>
      <c r="AGS35" s="97"/>
      <c r="AGT35" s="97"/>
      <c r="AGU35" s="97"/>
      <c r="AGV35" s="97"/>
      <c r="AGW35" s="97"/>
      <c r="AGX35" s="97"/>
      <c r="AGY35" s="97"/>
      <c r="AGZ35" s="97"/>
      <c r="AHA35" s="97"/>
      <c r="AHB35" s="97"/>
      <c r="AHC35" s="97"/>
      <c r="AHD35" s="97"/>
      <c r="AHE35" s="97"/>
      <c r="AHF35" s="97"/>
      <c r="AHG35" s="97"/>
      <c r="AHH35" s="97"/>
      <c r="AHI35" s="97"/>
      <c r="AHJ35" s="97"/>
      <c r="AHK35" s="97"/>
      <c r="AHL35" s="97"/>
      <c r="AHM35" s="97"/>
      <c r="AHN35" s="97"/>
      <c r="AHO35" s="97"/>
      <c r="AHP35" s="97"/>
      <c r="AHQ35" s="97"/>
      <c r="AHR35" s="97"/>
      <c r="AHS35" s="97"/>
      <c r="AHT35" s="97"/>
      <c r="AHU35" s="97"/>
      <c r="AHV35" s="97"/>
      <c r="AHW35" s="97"/>
      <c r="AHX35" s="97"/>
      <c r="AHY35" s="97"/>
      <c r="AHZ35" s="97"/>
      <c r="AIA35" s="97"/>
      <c r="AIB35" s="97"/>
      <c r="AIC35" s="97"/>
      <c r="AID35" s="97"/>
      <c r="AIE35" s="97"/>
      <c r="AIF35" s="97"/>
      <c r="AIG35" s="97"/>
      <c r="AIH35" s="97"/>
      <c r="AII35" s="97"/>
      <c r="AIJ35" s="97"/>
      <c r="AIK35" s="97"/>
      <c r="AIL35" s="97"/>
      <c r="AIM35" s="97"/>
      <c r="AIN35" s="97"/>
      <c r="AIO35" s="97"/>
      <c r="AIP35" s="97"/>
      <c r="AIQ35" s="97"/>
      <c r="AIR35" s="97"/>
      <c r="AIS35" s="97"/>
      <c r="AIT35" s="97"/>
      <c r="AIU35" s="97"/>
      <c r="AIV35" s="97"/>
      <c r="AIW35" s="97"/>
      <c r="AIX35" s="97"/>
      <c r="AIY35" s="97"/>
      <c r="AIZ35" s="97"/>
      <c r="AJA35" s="97"/>
      <c r="AJB35" s="97"/>
      <c r="AJC35" s="97"/>
      <c r="AJD35" s="97"/>
      <c r="AJE35" s="97"/>
      <c r="AJF35" s="97"/>
      <c r="AJG35" s="97"/>
      <c r="AJH35" s="97"/>
      <c r="AJI35" s="97"/>
      <c r="AJJ35" s="97"/>
      <c r="AJK35" s="97"/>
      <c r="AJL35" s="97"/>
      <c r="AJM35" s="97"/>
      <c r="AJN35" s="97"/>
      <c r="AJO35" s="97"/>
      <c r="AJP35" s="97"/>
      <c r="AJQ35" s="97"/>
      <c r="AJR35" s="97"/>
      <c r="AJS35" s="97"/>
      <c r="AJT35" s="97"/>
      <c r="AJU35" s="97"/>
      <c r="AJV35" s="97"/>
      <c r="AJW35" s="97"/>
      <c r="AJX35" s="97"/>
      <c r="AJY35" s="97"/>
      <c r="AJZ35" s="97"/>
      <c r="AKA35" s="97"/>
      <c r="AKB35" s="97"/>
      <c r="AKC35" s="97"/>
      <c r="AKD35" s="97"/>
      <c r="AKE35" s="97"/>
      <c r="AKF35" s="97"/>
      <c r="AKG35" s="97"/>
      <c r="AKH35" s="97"/>
      <c r="AKI35" s="97"/>
      <c r="AKJ35" s="97"/>
      <c r="AKK35" s="97"/>
      <c r="AKL35" s="97"/>
      <c r="AKM35" s="97"/>
      <c r="AKN35" s="97"/>
      <c r="AKO35" s="97"/>
      <c r="AKP35" s="97"/>
      <c r="AKQ35" s="97"/>
      <c r="AKR35" s="97"/>
      <c r="AKS35" s="97"/>
      <c r="AKT35" s="97"/>
      <c r="AKU35" s="97"/>
      <c r="AKV35" s="97"/>
      <c r="AKW35" s="97"/>
      <c r="AKX35" s="97"/>
      <c r="AKY35" s="97"/>
      <c r="AKZ35" s="97"/>
      <c r="ALA35" s="97"/>
      <c r="ALB35" s="97"/>
      <c r="ALC35" s="97"/>
      <c r="ALD35" s="97"/>
      <c r="ALE35" s="97"/>
      <c r="ALF35" s="97"/>
      <c r="ALG35" s="97"/>
      <c r="ALH35" s="97"/>
      <c r="ALI35" s="97"/>
      <c r="ALJ35" s="97"/>
      <c r="ALK35" s="97"/>
      <c r="ALL35" s="97"/>
      <c r="ALM35" s="97"/>
      <c r="ALN35" s="97"/>
      <c r="ALO35" s="97"/>
      <c r="ALP35" s="97"/>
      <c r="ALQ35" s="97"/>
      <c r="ALR35" s="97"/>
      <c r="ALS35" s="97"/>
      <c r="ALT35" s="97"/>
      <c r="ALU35" s="97"/>
      <c r="ALV35" s="97"/>
      <c r="ALW35" s="97"/>
      <c r="ALX35" s="97"/>
      <c r="ALY35" s="97"/>
      <c r="ALZ35" s="97"/>
      <c r="AMA35" s="97"/>
      <c r="AMB35" s="97"/>
      <c r="AMC35" s="97"/>
      <c r="AMD35" s="97"/>
      <c r="AME35" s="97"/>
      <c r="AMF35" s="97"/>
      <c r="AMG35" s="97"/>
      <c r="AMH35" s="97"/>
      <c r="AMI35" s="97"/>
      <c r="AMJ35" s="97"/>
      <c r="AMK35" s="97"/>
    </row>
    <row r="36" spans="1:1025" ht="33" customHeight="1" x14ac:dyDescent="0.2">
      <c r="A36" s="11" t="s">
        <v>200</v>
      </c>
      <c r="B36" s="31">
        <f>SUM(B37+B38)</f>
        <v>3413</v>
      </c>
      <c r="C36" s="31">
        <f t="shared" ref="C36:M36" si="13">SUM(C37+C38)</f>
        <v>478</v>
      </c>
      <c r="D36" s="31">
        <f t="shared" si="13"/>
        <v>0</v>
      </c>
      <c r="E36" s="31">
        <f t="shared" si="13"/>
        <v>43</v>
      </c>
      <c r="F36" s="31">
        <f t="shared" si="13"/>
        <v>0</v>
      </c>
      <c r="G36" s="31">
        <f t="shared" si="13"/>
        <v>24</v>
      </c>
      <c r="H36" s="31">
        <f t="shared" si="13"/>
        <v>0</v>
      </c>
      <c r="I36" s="31">
        <f t="shared" si="13"/>
        <v>0</v>
      </c>
      <c r="J36" s="31">
        <f t="shared" si="13"/>
        <v>36</v>
      </c>
      <c r="K36" s="31">
        <f t="shared" si="13"/>
        <v>3984</v>
      </c>
      <c r="L36" s="31">
        <f t="shared" si="13"/>
        <v>3298</v>
      </c>
      <c r="M36" s="31">
        <f t="shared" si="13"/>
        <v>3298</v>
      </c>
      <c r="N36" s="31">
        <f t="shared" ref="N36:U36" si="14">SUM(N37+N38)</f>
        <v>0</v>
      </c>
      <c r="O36" s="31">
        <f t="shared" si="14"/>
        <v>0</v>
      </c>
      <c r="P36" s="31">
        <f t="shared" si="14"/>
        <v>0</v>
      </c>
      <c r="Q36" s="31">
        <f t="shared" si="14"/>
        <v>0</v>
      </c>
      <c r="R36" s="31">
        <f t="shared" si="14"/>
        <v>0</v>
      </c>
      <c r="S36" s="31">
        <f t="shared" si="14"/>
        <v>0</v>
      </c>
      <c r="T36" s="31">
        <f t="shared" si="14"/>
        <v>0</v>
      </c>
      <c r="U36" s="31">
        <f t="shared" si="14"/>
        <v>0</v>
      </c>
    </row>
    <row r="37" spans="1:1025" ht="29.25" customHeight="1" x14ac:dyDescent="0.2">
      <c r="A37" s="23" t="s">
        <v>189</v>
      </c>
      <c r="B37" s="217">
        <v>1310</v>
      </c>
      <c r="C37" s="217">
        <v>370</v>
      </c>
      <c r="D37" s="217">
        <v>0</v>
      </c>
      <c r="E37" s="217">
        <v>43</v>
      </c>
      <c r="F37" s="217">
        <v>0</v>
      </c>
      <c r="G37" s="217">
        <v>24</v>
      </c>
      <c r="H37" s="217">
        <v>0</v>
      </c>
      <c r="I37" s="217">
        <v>0</v>
      </c>
      <c r="J37" s="217">
        <v>36</v>
      </c>
      <c r="K37" s="217">
        <v>1783</v>
      </c>
      <c r="L37" s="217">
        <v>1324</v>
      </c>
      <c r="M37" s="217">
        <v>1324</v>
      </c>
      <c r="N37" s="12">
        <f t="shared" ref="N37:U37" si="15">N38+N39</f>
        <v>0</v>
      </c>
      <c r="O37" s="12">
        <f t="shared" si="15"/>
        <v>0</v>
      </c>
      <c r="P37" s="12">
        <f t="shared" si="15"/>
        <v>0</v>
      </c>
      <c r="Q37" s="12">
        <f t="shared" si="15"/>
        <v>0</v>
      </c>
      <c r="R37" s="12">
        <f t="shared" si="15"/>
        <v>0</v>
      </c>
      <c r="S37" s="12">
        <f t="shared" si="15"/>
        <v>0</v>
      </c>
      <c r="T37" s="12">
        <f t="shared" si="15"/>
        <v>0</v>
      </c>
      <c r="U37" s="12">
        <f t="shared" si="15"/>
        <v>0</v>
      </c>
    </row>
    <row r="38" spans="1:1025" ht="40.5" customHeight="1" x14ac:dyDescent="0.2">
      <c r="A38" s="23" t="s">
        <v>190</v>
      </c>
      <c r="B38" s="6">
        <v>2103</v>
      </c>
      <c r="C38" s="6">
        <v>108</v>
      </c>
      <c r="D38" s="6">
        <v>0</v>
      </c>
      <c r="E38" s="6">
        <v>0</v>
      </c>
      <c r="F38" s="6">
        <v>0</v>
      </c>
      <c r="G38" s="6">
        <v>0</v>
      </c>
      <c r="H38" s="6">
        <v>0</v>
      </c>
      <c r="I38" s="6">
        <v>0</v>
      </c>
      <c r="J38" s="6">
        <v>0</v>
      </c>
      <c r="K38" s="6">
        <v>2201</v>
      </c>
      <c r="L38" s="6">
        <v>1974</v>
      </c>
      <c r="M38" s="6">
        <v>1974</v>
      </c>
      <c r="N38" s="53"/>
      <c r="O38" s="53"/>
      <c r="P38" s="53"/>
      <c r="Q38" s="53"/>
    </row>
    <row r="39" spans="1:1025" ht="31.5" customHeight="1" x14ac:dyDescent="0.2">
      <c r="A39" s="29" t="s">
        <v>201</v>
      </c>
      <c r="B39" s="129">
        <f>SUM(B40+B41+B42)</f>
        <v>11644</v>
      </c>
      <c r="C39" s="129">
        <f t="shared" ref="C39:M39" si="16">SUM(C40+C41+C42)</f>
        <v>4362</v>
      </c>
      <c r="D39" s="129">
        <f t="shared" si="16"/>
        <v>0</v>
      </c>
      <c r="E39" s="129">
        <f t="shared" si="16"/>
        <v>58</v>
      </c>
      <c r="F39" s="129">
        <f t="shared" si="16"/>
        <v>14</v>
      </c>
      <c r="G39" s="129">
        <f t="shared" si="16"/>
        <v>36</v>
      </c>
      <c r="H39" s="129">
        <f t="shared" si="16"/>
        <v>0</v>
      </c>
      <c r="I39" s="129">
        <f t="shared" si="16"/>
        <v>0</v>
      </c>
      <c r="J39" s="129">
        <f t="shared" si="16"/>
        <v>105</v>
      </c>
      <c r="K39" s="129">
        <f t="shared" si="16"/>
        <v>16046</v>
      </c>
      <c r="L39" s="129">
        <f t="shared" si="16"/>
        <v>12578</v>
      </c>
      <c r="M39" s="129">
        <f t="shared" si="16"/>
        <v>12578</v>
      </c>
      <c r="N39" s="53"/>
      <c r="O39" s="53"/>
      <c r="P39" s="53"/>
      <c r="Q39" s="53"/>
    </row>
    <row r="40" spans="1:1025" ht="31.5" customHeight="1" x14ac:dyDescent="0.2">
      <c r="A40" s="23" t="s">
        <v>191</v>
      </c>
      <c r="B40" s="168">
        <v>6160</v>
      </c>
      <c r="C40" s="168">
        <v>878</v>
      </c>
      <c r="D40" s="168">
        <v>0</v>
      </c>
      <c r="E40" s="168">
        <v>58</v>
      </c>
      <c r="F40" s="168">
        <v>0</v>
      </c>
      <c r="G40" s="168">
        <v>15</v>
      </c>
      <c r="H40" s="168">
        <v>0</v>
      </c>
      <c r="I40" s="168">
        <v>0</v>
      </c>
      <c r="J40" s="168">
        <v>87</v>
      </c>
      <c r="K40" s="168">
        <v>7198</v>
      </c>
      <c r="L40" s="168">
        <v>5790</v>
      </c>
      <c r="M40" s="168">
        <v>5790</v>
      </c>
      <c r="N40" s="53"/>
      <c r="O40" s="53"/>
      <c r="P40" s="53"/>
      <c r="Q40" s="53"/>
    </row>
    <row r="41" spans="1:1025" ht="38.25" x14ac:dyDescent="0.2">
      <c r="A41" s="23" t="s">
        <v>192</v>
      </c>
      <c r="B41" s="168">
        <v>2017</v>
      </c>
      <c r="C41" s="168">
        <v>1009</v>
      </c>
      <c r="D41" s="168">
        <v>0</v>
      </c>
      <c r="E41" s="168">
        <v>0</v>
      </c>
      <c r="F41" s="168">
        <v>0</v>
      </c>
      <c r="G41" s="168">
        <v>2</v>
      </c>
      <c r="H41" s="168">
        <v>0</v>
      </c>
      <c r="I41" s="168">
        <v>0</v>
      </c>
      <c r="J41" s="168">
        <v>0</v>
      </c>
      <c r="K41" s="195">
        <v>2855</v>
      </c>
      <c r="L41" s="168">
        <v>2214</v>
      </c>
      <c r="M41" s="168">
        <v>2214</v>
      </c>
      <c r="N41" s="53">
        <f t="shared" ref="N41:Q41" si="17">42:42+43:43</f>
        <v>0</v>
      </c>
      <c r="O41" s="53">
        <f t="shared" si="17"/>
        <v>0</v>
      </c>
      <c r="P41" s="53">
        <f t="shared" si="17"/>
        <v>0</v>
      </c>
      <c r="Q41" s="53">
        <f t="shared" si="17"/>
        <v>0</v>
      </c>
    </row>
    <row r="42" spans="1:1025" ht="33" customHeight="1" x14ac:dyDescent="0.2">
      <c r="A42" s="123" t="s">
        <v>193</v>
      </c>
      <c r="B42" s="168">
        <v>3467</v>
      </c>
      <c r="C42" s="168">
        <v>2475</v>
      </c>
      <c r="D42" s="168">
        <v>0</v>
      </c>
      <c r="E42" s="168">
        <v>0</v>
      </c>
      <c r="F42" s="168">
        <v>14</v>
      </c>
      <c r="G42" s="168">
        <v>19</v>
      </c>
      <c r="H42" s="168">
        <v>0</v>
      </c>
      <c r="I42" s="168">
        <v>0</v>
      </c>
      <c r="J42" s="168">
        <v>18</v>
      </c>
      <c r="K42" s="168">
        <v>5993</v>
      </c>
      <c r="L42" s="168">
        <v>4574</v>
      </c>
      <c r="M42" s="168">
        <v>4574</v>
      </c>
      <c r="N42" s="56"/>
      <c r="O42" s="56"/>
      <c r="P42" s="56"/>
      <c r="Q42" s="56"/>
    </row>
    <row r="43" spans="1:1025" ht="32.25" customHeight="1" x14ac:dyDescent="0.2">
      <c r="A43" s="11" t="s">
        <v>202</v>
      </c>
      <c r="B43" s="129">
        <f t="shared" ref="B43:M43" si="18">B44+B45</f>
        <v>1100</v>
      </c>
      <c r="C43" s="129">
        <f t="shared" si="18"/>
        <v>756</v>
      </c>
      <c r="D43" s="129">
        <f t="shared" si="18"/>
        <v>453</v>
      </c>
      <c r="E43" s="129">
        <f t="shared" si="18"/>
        <v>6</v>
      </c>
      <c r="F43" s="129">
        <f t="shared" si="18"/>
        <v>30</v>
      </c>
      <c r="G43" s="129">
        <f t="shared" si="18"/>
        <v>219</v>
      </c>
      <c r="H43" s="129">
        <f t="shared" si="18"/>
        <v>0</v>
      </c>
      <c r="I43" s="129">
        <f t="shared" si="18"/>
        <v>0</v>
      </c>
      <c r="J43" s="129">
        <f t="shared" si="18"/>
        <v>10</v>
      </c>
      <c r="K43" s="129">
        <f t="shared" si="18"/>
        <v>2574</v>
      </c>
      <c r="L43" s="129">
        <f t="shared" si="18"/>
        <v>1704</v>
      </c>
      <c r="M43" s="129">
        <f t="shared" si="18"/>
        <v>470</v>
      </c>
      <c r="N43" s="53"/>
      <c r="O43" s="53"/>
      <c r="P43" s="53"/>
      <c r="Q43" s="53"/>
    </row>
    <row r="44" spans="1:1025" ht="20.25" customHeight="1" x14ac:dyDescent="0.2">
      <c r="A44" s="124" t="s">
        <v>194</v>
      </c>
      <c r="B44" s="167">
        <v>717</v>
      </c>
      <c r="C44" s="167">
        <v>302</v>
      </c>
      <c r="D44" s="167">
        <v>314</v>
      </c>
      <c r="E44" s="167">
        <v>6</v>
      </c>
      <c r="F44" s="167">
        <v>30</v>
      </c>
      <c r="G44" s="167">
        <v>219</v>
      </c>
      <c r="H44" s="167">
        <v>0</v>
      </c>
      <c r="I44" s="167">
        <v>0</v>
      </c>
      <c r="J44" s="167">
        <v>10</v>
      </c>
      <c r="K44" s="167">
        <v>1598</v>
      </c>
      <c r="L44" s="167">
        <v>907</v>
      </c>
      <c r="M44" s="167"/>
      <c r="N44" s="57">
        <f t="shared" ref="N44:Q44" ca="1" si="19">SUM(N7+N11+N16+N17+N25+N31+N34+N35+N36+N37+N41)</f>
        <v>1038.8</v>
      </c>
      <c r="O44" s="58">
        <f t="shared" si="19"/>
        <v>1076</v>
      </c>
      <c r="P44" s="58">
        <f t="shared" si="19"/>
        <v>0</v>
      </c>
      <c r="Q44" s="58">
        <f t="shared" si="19"/>
        <v>0</v>
      </c>
    </row>
    <row r="45" spans="1:1025" ht="38.25" x14ac:dyDescent="0.2">
      <c r="A45" s="124" t="s">
        <v>195</v>
      </c>
      <c r="B45" s="111">
        <v>383</v>
      </c>
      <c r="C45" s="111">
        <v>454</v>
      </c>
      <c r="D45" s="111">
        <v>139</v>
      </c>
      <c r="E45" s="111">
        <v>0</v>
      </c>
      <c r="F45" s="111">
        <v>0</v>
      </c>
      <c r="G45" s="111">
        <v>0</v>
      </c>
      <c r="H45" s="111">
        <v>0</v>
      </c>
      <c r="I45" s="111">
        <v>0</v>
      </c>
      <c r="J45" s="111">
        <v>0</v>
      </c>
      <c r="K45" s="111">
        <v>976</v>
      </c>
      <c r="L45" s="111">
        <v>797</v>
      </c>
      <c r="M45" s="111">
        <v>470</v>
      </c>
      <c r="N45" s="59"/>
      <c r="O45" s="59"/>
      <c r="P45" s="59"/>
    </row>
    <row r="46" spans="1:1025" ht="25.5" x14ac:dyDescent="0.2">
      <c r="A46" s="127" t="s">
        <v>206</v>
      </c>
      <c r="B46" s="145">
        <f>SUM(B7+B10+B13+B18)</f>
        <v>744593</v>
      </c>
      <c r="C46" s="145">
        <f t="shared" ref="C46:U46" si="20">SUM(C7+C10+C13+C18)</f>
        <v>91559</v>
      </c>
      <c r="D46" s="145">
        <f t="shared" si="20"/>
        <v>1071</v>
      </c>
      <c r="E46" s="145">
        <f t="shared" si="20"/>
        <v>2436</v>
      </c>
      <c r="F46" s="145">
        <f t="shared" si="20"/>
        <v>707</v>
      </c>
      <c r="G46" s="145">
        <f t="shared" si="20"/>
        <v>70070</v>
      </c>
      <c r="H46" s="145">
        <f t="shared" si="20"/>
        <v>1407</v>
      </c>
      <c r="I46" s="145">
        <f t="shared" si="20"/>
        <v>1094</v>
      </c>
      <c r="J46" s="145">
        <f t="shared" si="20"/>
        <v>2537</v>
      </c>
      <c r="K46" s="145">
        <f t="shared" si="20"/>
        <v>914260</v>
      </c>
      <c r="L46" s="145">
        <f t="shared" si="20"/>
        <v>594394.24300000002</v>
      </c>
      <c r="M46" s="145">
        <f t="shared" si="20"/>
        <v>652167.05299999996</v>
      </c>
      <c r="N46" s="145">
        <f t="shared" si="20"/>
        <v>0</v>
      </c>
      <c r="O46" s="145">
        <f t="shared" si="20"/>
        <v>0</v>
      </c>
      <c r="P46" s="145">
        <f t="shared" si="20"/>
        <v>0</v>
      </c>
      <c r="Q46" s="145">
        <f t="shared" si="20"/>
        <v>0</v>
      </c>
      <c r="R46" s="145">
        <f t="shared" si="20"/>
        <v>0</v>
      </c>
      <c r="S46" s="145">
        <f t="shared" si="20"/>
        <v>0</v>
      </c>
      <c r="T46" s="145">
        <f t="shared" si="20"/>
        <v>0</v>
      </c>
      <c r="U46" s="145">
        <f t="shared" si="20"/>
        <v>0</v>
      </c>
    </row>
    <row r="49" spans="13:17" x14ac:dyDescent="0.2">
      <c r="Q49" s="60"/>
    </row>
    <row r="50" spans="13:17" x14ac:dyDescent="0.2">
      <c r="Q50" s="60"/>
    </row>
    <row r="51" spans="13:17" x14ac:dyDescent="0.2">
      <c r="M51" s="61"/>
      <c r="Q51" s="60"/>
    </row>
    <row r="52" spans="13:17" x14ac:dyDescent="0.2">
      <c r="M52" s="61"/>
      <c r="Q52" s="60"/>
    </row>
    <row r="53" spans="13:17" x14ac:dyDescent="0.2">
      <c r="Q53" s="60"/>
    </row>
    <row r="54" spans="13:17" x14ac:dyDescent="0.2">
      <c r="Q54" s="62"/>
    </row>
    <row r="55" spans="13:17" x14ac:dyDescent="0.2">
      <c r="Q55" s="62"/>
    </row>
    <row r="56" spans="13:17" x14ac:dyDescent="0.2">
      <c r="Q56" s="60"/>
    </row>
  </sheetData>
  <mergeCells count="15">
    <mergeCell ref="A1:A5"/>
    <mergeCell ref="B1:M1"/>
    <mergeCell ref="B2:M2"/>
    <mergeCell ref="B3:B4"/>
    <mergeCell ref="C3:C4"/>
    <mergeCell ref="D3:D4"/>
    <mergeCell ref="E3:E4"/>
    <mergeCell ref="F3:F4"/>
    <mergeCell ref="G3:G4"/>
    <mergeCell ref="H3:H4"/>
    <mergeCell ref="I3:I4"/>
    <mergeCell ref="J3:J4"/>
    <mergeCell ref="K3:K4"/>
    <mergeCell ref="L3:L4"/>
    <mergeCell ref="M3:M4"/>
  </mergeCells>
  <pageMargins left="0.75" right="0.75" top="1" bottom="1" header="0.51180555555555496" footer="0.51180555555555496"/>
  <pageSetup paperSize="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8"/>
  <sheetViews>
    <sheetView topLeftCell="A49" zoomScale="98" zoomScaleNormal="98" workbookViewId="0">
      <selection activeCell="B48" sqref="B48:M50"/>
    </sheetView>
  </sheetViews>
  <sheetFormatPr defaultRowHeight="12.75" x14ac:dyDescent="0.2"/>
  <cols>
    <col min="1" max="1" width="52.28515625" style="39" customWidth="1"/>
    <col min="2" max="2" width="12.7109375" style="39" customWidth="1"/>
    <col min="3" max="3" width="8.5703125" style="39" customWidth="1"/>
    <col min="4" max="4" width="9.28515625" style="39" customWidth="1"/>
    <col min="5" max="5" width="8" style="39" customWidth="1"/>
    <col min="6" max="6" width="7.85546875" style="39" customWidth="1"/>
    <col min="7" max="7" width="9" style="39" customWidth="1"/>
    <col min="8" max="8" width="7.85546875" style="39" customWidth="1"/>
    <col min="9" max="9" width="7.7109375" style="39" customWidth="1"/>
    <col min="10" max="10" width="9.42578125" style="39" customWidth="1"/>
    <col min="11" max="11" width="9.7109375" style="39" customWidth="1"/>
    <col min="12" max="12" width="10.28515625" style="39" customWidth="1"/>
    <col min="13" max="13" width="10" style="39" customWidth="1"/>
    <col min="14" max="15" width="0.140625" style="39" hidden="1" customWidth="1"/>
    <col min="16" max="16" width="9.140625" style="39" hidden="1" customWidth="1"/>
    <col min="17" max="1025" width="9.140625" style="39" customWidth="1"/>
  </cols>
  <sheetData>
    <row r="1" spans="1:16" ht="14.25" x14ac:dyDescent="0.2">
      <c r="A1" s="280" t="s">
        <v>4</v>
      </c>
      <c r="B1" s="280" t="s">
        <v>18</v>
      </c>
      <c r="C1" s="280"/>
      <c r="D1" s="280"/>
      <c r="E1" s="280"/>
      <c r="F1" s="280"/>
      <c r="G1" s="280"/>
      <c r="H1" s="280"/>
      <c r="I1" s="280"/>
      <c r="J1" s="280"/>
      <c r="K1" s="280"/>
      <c r="L1" s="280"/>
      <c r="M1" s="280"/>
      <c r="N1" s="2"/>
      <c r="O1" s="2"/>
    </row>
    <row r="2" spans="1:16" ht="16.5" customHeight="1" x14ac:dyDescent="0.2">
      <c r="A2" s="280"/>
      <c r="B2" s="281" t="s">
        <v>35</v>
      </c>
      <c r="C2" s="281"/>
      <c r="D2" s="281"/>
      <c r="E2" s="281"/>
      <c r="F2" s="281"/>
      <c r="G2" s="281"/>
      <c r="H2" s="281"/>
      <c r="I2" s="281"/>
      <c r="J2" s="281"/>
      <c r="K2" s="281"/>
      <c r="L2" s="281"/>
      <c r="M2" s="281"/>
      <c r="N2" s="281"/>
      <c r="O2" s="281"/>
    </row>
    <row r="3" spans="1:16" ht="48" customHeight="1" x14ac:dyDescent="0.2">
      <c r="A3" s="280"/>
      <c r="B3" s="283" t="s">
        <v>36</v>
      </c>
      <c r="C3" s="283" t="s">
        <v>37</v>
      </c>
      <c r="D3" s="283" t="s">
        <v>22</v>
      </c>
      <c r="E3" s="284" t="s">
        <v>23</v>
      </c>
      <c r="F3" s="283" t="s">
        <v>24</v>
      </c>
      <c r="G3" s="283" t="s">
        <v>25</v>
      </c>
      <c r="H3" s="284" t="s">
        <v>26</v>
      </c>
      <c r="I3" s="284" t="s">
        <v>27</v>
      </c>
      <c r="J3" s="284" t="s">
        <v>28</v>
      </c>
      <c r="K3" s="284" t="s">
        <v>38</v>
      </c>
      <c r="L3" s="284" t="s">
        <v>30</v>
      </c>
      <c r="M3" s="284" t="s">
        <v>31</v>
      </c>
      <c r="N3" s="284" t="s">
        <v>30</v>
      </c>
      <c r="O3" s="283" t="s">
        <v>31</v>
      </c>
    </row>
    <row r="4" spans="1:16" ht="58.5" customHeight="1" x14ac:dyDescent="0.2">
      <c r="A4" s="280"/>
      <c r="B4" s="283"/>
      <c r="C4" s="283"/>
      <c r="D4" s="283"/>
      <c r="E4" s="284"/>
      <c r="F4" s="283"/>
      <c r="G4" s="283"/>
      <c r="H4" s="284"/>
      <c r="I4" s="284"/>
      <c r="J4" s="284"/>
      <c r="K4" s="284"/>
      <c r="L4" s="284"/>
      <c r="M4" s="284"/>
      <c r="N4" s="284"/>
      <c r="O4" s="283"/>
    </row>
    <row r="5" spans="1:16" ht="14.25" x14ac:dyDescent="0.2">
      <c r="A5" s="280"/>
      <c r="B5" s="10" t="s">
        <v>32</v>
      </c>
      <c r="C5" s="6" t="s">
        <v>32</v>
      </c>
      <c r="D5" s="6" t="s">
        <v>32</v>
      </c>
      <c r="E5" s="6" t="s">
        <v>32</v>
      </c>
      <c r="F5" s="6" t="s">
        <v>32</v>
      </c>
      <c r="G5" s="6" t="s">
        <v>32</v>
      </c>
      <c r="H5" s="6" t="s">
        <v>33</v>
      </c>
      <c r="I5" s="6" t="s">
        <v>32</v>
      </c>
      <c r="J5" s="6" t="s">
        <v>32</v>
      </c>
      <c r="K5" s="6" t="s">
        <v>32</v>
      </c>
      <c r="L5" s="6" t="s">
        <v>32</v>
      </c>
      <c r="M5" s="6" t="s">
        <v>32</v>
      </c>
      <c r="N5" s="6" t="s">
        <v>32</v>
      </c>
      <c r="O5" s="6" t="s">
        <v>32</v>
      </c>
    </row>
    <row r="6" spans="1:16" ht="14.25" x14ac:dyDescent="0.2">
      <c r="A6" s="131" t="s">
        <v>39</v>
      </c>
      <c r="B6" s="131">
        <v>29</v>
      </c>
      <c r="C6" s="131">
        <v>30</v>
      </c>
      <c r="D6" s="131">
        <v>31</v>
      </c>
      <c r="E6" s="131">
        <v>32</v>
      </c>
      <c r="F6" s="131">
        <v>33</v>
      </c>
      <c r="G6" s="131">
        <v>34</v>
      </c>
      <c r="H6" s="131">
        <v>35</v>
      </c>
      <c r="I6" s="131">
        <v>36</v>
      </c>
      <c r="J6" s="131">
        <v>37</v>
      </c>
      <c r="K6" s="131">
        <v>38</v>
      </c>
      <c r="L6" s="131">
        <v>39</v>
      </c>
      <c r="M6" s="131">
        <v>40</v>
      </c>
      <c r="N6" s="6">
        <v>26</v>
      </c>
      <c r="O6" s="6">
        <v>27</v>
      </c>
    </row>
    <row r="7" spans="1:16" ht="18" customHeight="1" x14ac:dyDescent="0.2">
      <c r="A7" s="147" t="s">
        <v>172</v>
      </c>
      <c r="B7" s="137">
        <f>SUM(B8+B9)</f>
        <v>10697</v>
      </c>
      <c r="C7" s="137">
        <f t="shared" ref="C7:M7" si="0">SUM(C8+C9)</f>
        <v>13808</v>
      </c>
      <c r="D7" s="137">
        <f t="shared" si="0"/>
        <v>0</v>
      </c>
      <c r="E7" s="137">
        <f t="shared" si="0"/>
        <v>1</v>
      </c>
      <c r="F7" s="137">
        <f t="shared" si="0"/>
        <v>0</v>
      </c>
      <c r="G7" s="137">
        <f t="shared" si="0"/>
        <v>0</v>
      </c>
      <c r="H7" s="137">
        <f t="shared" si="0"/>
        <v>0</v>
      </c>
      <c r="I7" s="137">
        <f t="shared" si="0"/>
        <v>0</v>
      </c>
      <c r="J7" s="137">
        <f t="shared" si="0"/>
        <v>60</v>
      </c>
      <c r="K7" s="137">
        <f t="shared" si="0"/>
        <v>24566</v>
      </c>
      <c r="L7" s="137">
        <f t="shared" si="0"/>
        <v>3944</v>
      </c>
      <c r="M7" s="137">
        <f t="shared" si="0"/>
        <v>832</v>
      </c>
      <c r="N7" s="12"/>
      <c r="O7" s="12"/>
    </row>
    <row r="8" spans="1:16" ht="14.25" x14ac:dyDescent="0.2">
      <c r="A8" s="16" t="s">
        <v>165</v>
      </c>
      <c r="B8" s="175">
        <v>6950</v>
      </c>
      <c r="C8" s="175">
        <v>13641</v>
      </c>
      <c r="D8" s="175">
        <v>0</v>
      </c>
      <c r="E8" s="175">
        <v>1</v>
      </c>
      <c r="F8" s="175">
        <v>0</v>
      </c>
      <c r="G8" s="175">
        <v>0</v>
      </c>
      <c r="H8" s="175">
        <v>0</v>
      </c>
      <c r="I8" s="175">
        <v>0</v>
      </c>
      <c r="J8" s="175">
        <v>0</v>
      </c>
      <c r="K8" s="175">
        <v>20592</v>
      </c>
      <c r="L8" s="175">
        <v>3076</v>
      </c>
      <c r="M8" s="175">
        <v>0</v>
      </c>
      <c r="N8" s="6"/>
      <c r="O8" s="6"/>
    </row>
    <row r="9" spans="1:16" ht="14.25" customHeight="1" x14ac:dyDescent="0.2">
      <c r="A9" s="16" t="s">
        <v>170</v>
      </c>
      <c r="B9" s="175">
        <v>3747</v>
      </c>
      <c r="C9" s="175">
        <v>167</v>
      </c>
      <c r="D9" s="175">
        <v>0</v>
      </c>
      <c r="E9" s="175">
        <v>0</v>
      </c>
      <c r="F9" s="175">
        <v>0</v>
      </c>
      <c r="G9" s="175">
        <v>0</v>
      </c>
      <c r="H9" s="175">
        <v>0</v>
      </c>
      <c r="I9" s="175">
        <v>0</v>
      </c>
      <c r="J9" s="175">
        <v>60</v>
      </c>
      <c r="K9" s="175">
        <v>3974</v>
      </c>
      <c r="L9" s="175">
        <v>868</v>
      </c>
      <c r="M9" s="175">
        <v>832</v>
      </c>
      <c r="N9" s="6"/>
      <c r="O9" s="6"/>
    </row>
    <row r="10" spans="1:16" ht="18" customHeight="1" x14ac:dyDescent="0.2">
      <c r="A10" s="147" t="s">
        <v>171</v>
      </c>
      <c r="B10" s="137">
        <f>SUM(B11+B12)</f>
        <v>288797</v>
      </c>
      <c r="C10" s="137">
        <f t="shared" ref="C10:M10" si="1">SUM(C11+C12)</f>
        <v>40402</v>
      </c>
      <c r="D10" s="137">
        <f t="shared" si="1"/>
        <v>37</v>
      </c>
      <c r="E10" s="137">
        <f t="shared" si="1"/>
        <v>0</v>
      </c>
      <c r="F10" s="137">
        <f t="shared" si="1"/>
        <v>1866</v>
      </c>
      <c r="G10" s="137">
        <f t="shared" si="1"/>
        <v>970</v>
      </c>
      <c r="H10" s="137">
        <f t="shared" si="1"/>
        <v>23</v>
      </c>
      <c r="I10" s="137">
        <f t="shared" si="1"/>
        <v>0</v>
      </c>
      <c r="J10" s="137">
        <f t="shared" si="1"/>
        <v>128</v>
      </c>
      <c r="K10" s="137">
        <f t="shared" si="1"/>
        <v>332223</v>
      </c>
      <c r="L10" s="137">
        <f t="shared" si="1"/>
        <v>166010</v>
      </c>
      <c r="M10" s="137">
        <f t="shared" si="1"/>
        <v>63673</v>
      </c>
      <c r="N10" s="6"/>
      <c r="O10" s="6"/>
    </row>
    <row r="11" spans="1:16" s="63" customFormat="1" ht="18" customHeight="1" x14ac:dyDescent="0.2">
      <c r="A11" s="124" t="s">
        <v>174</v>
      </c>
      <c r="B11" s="175">
        <v>61396</v>
      </c>
      <c r="C11" s="175">
        <v>27669</v>
      </c>
      <c r="D11" s="175">
        <v>37</v>
      </c>
      <c r="E11" s="175">
        <v>0</v>
      </c>
      <c r="F11" s="175">
        <v>1860</v>
      </c>
      <c r="G11" s="175">
        <v>940</v>
      </c>
      <c r="H11" s="175">
        <v>21</v>
      </c>
      <c r="I11" s="175">
        <v>0</v>
      </c>
      <c r="J11" s="175">
        <v>19</v>
      </c>
      <c r="K11" s="175">
        <v>91942</v>
      </c>
      <c r="L11" s="175">
        <v>34991</v>
      </c>
      <c r="M11" s="175">
        <v>23461</v>
      </c>
      <c r="N11" s="12"/>
      <c r="O11" s="12"/>
    </row>
    <row r="12" spans="1:16" ht="14.25" x14ac:dyDescent="0.2">
      <c r="A12" s="124" t="s">
        <v>173</v>
      </c>
      <c r="B12" s="128">
        <v>227401</v>
      </c>
      <c r="C12" s="128">
        <v>12733</v>
      </c>
      <c r="D12" s="128">
        <v>0</v>
      </c>
      <c r="E12" s="128">
        <v>0</v>
      </c>
      <c r="F12" s="128">
        <v>6</v>
      </c>
      <c r="G12" s="128">
        <v>30</v>
      </c>
      <c r="H12" s="128">
        <v>2</v>
      </c>
      <c r="I12" s="128">
        <v>0</v>
      </c>
      <c r="J12" s="128">
        <v>109</v>
      </c>
      <c r="K12" s="210">
        <v>240281</v>
      </c>
      <c r="L12" s="128">
        <v>131019</v>
      </c>
      <c r="M12" s="128">
        <v>40212</v>
      </c>
      <c r="N12" s="6"/>
      <c r="O12" s="6"/>
    </row>
    <row r="13" spans="1:16" ht="26.25" customHeight="1" x14ac:dyDescent="0.2">
      <c r="A13" s="147" t="s">
        <v>196</v>
      </c>
      <c r="B13" s="163">
        <f t="shared" ref="B13:M13" si="2">SUM(B14+B15+B16+B17)</f>
        <v>1254797</v>
      </c>
      <c r="C13" s="163">
        <f t="shared" si="2"/>
        <v>28253</v>
      </c>
      <c r="D13" s="163">
        <f t="shared" si="2"/>
        <v>919</v>
      </c>
      <c r="E13" s="163">
        <f t="shared" si="2"/>
        <v>150</v>
      </c>
      <c r="F13" s="163">
        <f t="shared" si="2"/>
        <v>307</v>
      </c>
      <c r="G13" s="163">
        <f t="shared" si="2"/>
        <v>13</v>
      </c>
      <c r="H13" s="163">
        <f t="shared" si="2"/>
        <v>1002</v>
      </c>
      <c r="I13" s="163">
        <f t="shared" si="2"/>
        <v>0</v>
      </c>
      <c r="J13" s="163">
        <f t="shared" si="2"/>
        <v>463</v>
      </c>
      <c r="K13" s="163">
        <f t="shared" si="2"/>
        <v>1285897</v>
      </c>
      <c r="L13" s="163">
        <f t="shared" si="2"/>
        <v>723702</v>
      </c>
      <c r="M13" s="163">
        <f t="shared" si="2"/>
        <v>634267</v>
      </c>
      <c r="N13" s="6"/>
      <c r="O13" s="6"/>
    </row>
    <row r="14" spans="1:16" ht="18.75" customHeight="1" x14ac:dyDescent="0.2">
      <c r="A14" s="16" t="s">
        <v>175</v>
      </c>
      <c r="B14" s="41">
        <v>113587</v>
      </c>
      <c r="C14" s="41">
        <v>3619</v>
      </c>
      <c r="D14" s="41">
        <v>273</v>
      </c>
      <c r="E14" s="41">
        <v>150</v>
      </c>
      <c r="F14" s="41">
        <v>0</v>
      </c>
      <c r="G14" s="41">
        <v>1</v>
      </c>
      <c r="H14" s="41">
        <v>0</v>
      </c>
      <c r="I14" s="41">
        <v>0</v>
      </c>
      <c r="J14" s="41">
        <v>393</v>
      </c>
      <c r="K14" s="41">
        <v>118023</v>
      </c>
      <c r="L14" s="41">
        <v>24185</v>
      </c>
      <c r="M14" s="41">
        <v>12182</v>
      </c>
      <c r="N14" s="6"/>
      <c r="O14" s="6"/>
    </row>
    <row r="15" spans="1:16" ht="38.25" x14ac:dyDescent="0.2">
      <c r="A15" s="16" t="s">
        <v>176</v>
      </c>
      <c r="B15" s="214">
        <v>39693</v>
      </c>
      <c r="C15" s="214">
        <v>5990</v>
      </c>
      <c r="D15" s="214">
        <v>508</v>
      </c>
      <c r="E15" s="214">
        <v>0</v>
      </c>
      <c r="F15" s="214">
        <v>0</v>
      </c>
      <c r="G15" s="214">
        <v>0</v>
      </c>
      <c r="H15" s="214">
        <v>0</v>
      </c>
      <c r="I15" s="214">
        <v>0</v>
      </c>
      <c r="J15" s="214">
        <v>70</v>
      </c>
      <c r="K15" s="214">
        <v>46261</v>
      </c>
      <c r="L15" s="214">
        <v>11490</v>
      </c>
      <c r="M15" s="214">
        <v>9849</v>
      </c>
      <c r="N15" s="212">
        <f t="shared" ref="N15:P15" si="3">SUM(N28+N33+N38+N41+N45)</f>
        <v>0</v>
      </c>
      <c r="O15" s="212">
        <f t="shared" si="3"/>
        <v>0</v>
      </c>
      <c r="P15" s="212">
        <f t="shared" si="3"/>
        <v>0</v>
      </c>
    </row>
    <row r="16" spans="1:16" ht="25.5" x14ac:dyDescent="0.2">
      <c r="A16" s="16" t="s">
        <v>177</v>
      </c>
      <c r="B16" s="213">
        <f>SUM(B42)</f>
        <v>39517</v>
      </c>
      <c r="C16" s="213">
        <f t="shared" ref="C16:M16" si="4">SUM(C42)</f>
        <v>4</v>
      </c>
      <c r="D16" s="213">
        <f t="shared" si="4"/>
        <v>14</v>
      </c>
      <c r="E16" s="213">
        <f t="shared" si="4"/>
        <v>0</v>
      </c>
      <c r="F16" s="213">
        <f t="shared" si="4"/>
        <v>0</v>
      </c>
      <c r="G16" s="213">
        <f t="shared" si="4"/>
        <v>0</v>
      </c>
      <c r="H16" s="213">
        <f t="shared" si="4"/>
        <v>6</v>
      </c>
      <c r="I16" s="213">
        <f t="shared" si="4"/>
        <v>0</v>
      </c>
      <c r="J16" s="213">
        <f t="shared" si="4"/>
        <v>0</v>
      </c>
      <c r="K16" s="213">
        <f t="shared" si="4"/>
        <v>39534</v>
      </c>
      <c r="L16" s="213">
        <f t="shared" si="4"/>
        <v>15998</v>
      </c>
      <c r="M16" s="213">
        <f t="shared" si="4"/>
        <v>1501</v>
      </c>
      <c r="N16" s="12"/>
      <c r="O16" s="12"/>
    </row>
    <row r="17" spans="1:1025" ht="15" customHeight="1" x14ac:dyDescent="0.2">
      <c r="A17" s="16" t="s">
        <v>178</v>
      </c>
      <c r="B17" s="175">
        <v>1062000</v>
      </c>
      <c r="C17" s="175">
        <v>18640</v>
      </c>
      <c r="D17" s="175">
        <v>124</v>
      </c>
      <c r="E17" s="175">
        <v>0</v>
      </c>
      <c r="F17" s="175">
        <v>307</v>
      </c>
      <c r="G17" s="175">
        <v>12</v>
      </c>
      <c r="H17" s="175">
        <v>996</v>
      </c>
      <c r="I17" s="175">
        <v>0</v>
      </c>
      <c r="J17" s="175">
        <v>0</v>
      </c>
      <c r="K17" s="175">
        <v>1082079</v>
      </c>
      <c r="L17" s="175">
        <v>672029</v>
      </c>
      <c r="M17" s="175">
        <v>610735</v>
      </c>
      <c r="N17" s="12"/>
      <c r="O17" s="12"/>
    </row>
    <row r="18" spans="1:1025" ht="25.5" x14ac:dyDescent="0.2">
      <c r="A18" s="147" t="s">
        <v>197</v>
      </c>
      <c r="B18" s="196">
        <f>SUM(B19+B20+B23+B24+B25+B26+B31)</f>
        <v>3683</v>
      </c>
      <c r="C18" s="196">
        <f t="shared" ref="C18:M18" si="5">SUM(C19+C20+C23+C24+C25+C26+C31)</f>
        <v>1531</v>
      </c>
      <c r="D18" s="196">
        <f t="shared" si="5"/>
        <v>0</v>
      </c>
      <c r="E18" s="196">
        <f t="shared" si="5"/>
        <v>0</v>
      </c>
      <c r="F18" s="196">
        <f t="shared" si="5"/>
        <v>62</v>
      </c>
      <c r="G18" s="196">
        <f t="shared" si="5"/>
        <v>0</v>
      </c>
      <c r="H18" s="196">
        <f t="shared" si="5"/>
        <v>0</v>
      </c>
      <c r="I18" s="196">
        <f t="shared" si="5"/>
        <v>0</v>
      </c>
      <c r="J18" s="196">
        <f t="shared" si="5"/>
        <v>49</v>
      </c>
      <c r="K18" s="196">
        <f t="shared" si="5"/>
        <v>4603</v>
      </c>
      <c r="L18" s="196">
        <f t="shared" si="5"/>
        <v>263</v>
      </c>
      <c r="M18" s="196">
        <f t="shared" si="5"/>
        <v>200</v>
      </c>
      <c r="N18" s="21"/>
      <c r="O18" s="21"/>
    </row>
    <row r="19" spans="1:1025" ht="31.5" customHeight="1" x14ac:dyDescent="0.2">
      <c r="A19" s="126" t="s">
        <v>179</v>
      </c>
      <c r="B19" s="44">
        <v>2479</v>
      </c>
      <c r="C19" s="44">
        <v>16</v>
      </c>
      <c r="D19" s="44">
        <v>0</v>
      </c>
      <c r="E19" s="44">
        <v>0</v>
      </c>
      <c r="F19" s="44">
        <v>0</v>
      </c>
      <c r="G19" s="44">
        <v>0</v>
      </c>
      <c r="H19" s="44">
        <v>0</v>
      </c>
      <c r="I19" s="44">
        <v>0</v>
      </c>
      <c r="J19" s="44">
        <v>49</v>
      </c>
      <c r="K19" s="44">
        <v>2544</v>
      </c>
      <c r="L19" s="44">
        <v>205</v>
      </c>
      <c r="M19" s="44">
        <v>85</v>
      </c>
      <c r="N19" s="6"/>
      <c r="O19" s="6"/>
    </row>
    <row r="20" spans="1:1025" ht="30" customHeight="1" x14ac:dyDescent="0.2">
      <c r="A20" s="11" t="s">
        <v>208</v>
      </c>
      <c r="B20" s="26">
        <f>SUM(B21+B22)</f>
        <v>272</v>
      </c>
      <c r="C20" s="26">
        <f t="shared" ref="C20:M20" si="6">SUM(C21+C22)</f>
        <v>1128</v>
      </c>
      <c r="D20" s="26">
        <f t="shared" si="6"/>
        <v>0</v>
      </c>
      <c r="E20" s="26">
        <f t="shared" si="6"/>
        <v>0</v>
      </c>
      <c r="F20" s="26">
        <f t="shared" si="6"/>
        <v>0</v>
      </c>
      <c r="G20" s="26">
        <f t="shared" si="6"/>
        <v>0</v>
      </c>
      <c r="H20" s="26">
        <f t="shared" si="6"/>
        <v>0</v>
      </c>
      <c r="I20" s="26">
        <f t="shared" si="6"/>
        <v>0</v>
      </c>
      <c r="J20" s="26">
        <f t="shared" si="6"/>
        <v>0</v>
      </c>
      <c r="K20" s="26">
        <f t="shared" si="6"/>
        <v>1400</v>
      </c>
      <c r="L20" s="26">
        <f t="shared" si="6"/>
        <v>0</v>
      </c>
      <c r="M20" s="26">
        <f t="shared" si="6"/>
        <v>0</v>
      </c>
      <c r="N20" s="6"/>
      <c r="O20" s="6"/>
    </row>
    <row r="21" spans="1:1025" ht="25.5" x14ac:dyDescent="0.2">
      <c r="A21" s="16" t="s">
        <v>181</v>
      </c>
      <c r="B21" s="130">
        <v>0</v>
      </c>
      <c r="C21" s="130">
        <v>0</v>
      </c>
      <c r="D21" s="130">
        <v>0</v>
      </c>
      <c r="E21" s="130">
        <v>0</v>
      </c>
      <c r="F21" s="130">
        <v>0</v>
      </c>
      <c r="G21" s="130">
        <v>0</v>
      </c>
      <c r="H21" s="130">
        <v>0</v>
      </c>
      <c r="I21" s="130">
        <v>0</v>
      </c>
      <c r="J21" s="130">
        <v>0</v>
      </c>
      <c r="K21" s="130">
        <v>0</v>
      </c>
      <c r="L21" s="130">
        <v>0</v>
      </c>
      <c r="M21" s="130">
        <v>0</v>
      </c>
      <c r="N21" s="49"/>
      <c r="O21" s="49"/>
    </row>
    <row r="22" spans="1:1025" ht="14.25" x14ac:dyDescent="0.2">
      <c r="A22" s="16" t="s">
        <v>182</v>
      </c>
      <c r="B22" s="128">
        <v>272</v>
      </c>
      <c r="C22" s="128">
        <v>1128</v>
      </c>
      <c r="D22" s="128">
        <v>0</v>
      </c>
      <c r="E22" s="128">
        <v>0</v>
      </c>
      <c r="F22" s="128">
        <v>0</v>
      </c>
      <c r="G22" s="128">
        <v>0</v>
      </c>
      <c r="H22" s="128">
        <v>0</v>
      </c>
      <c r="I22" s="128">
        <v>0</v>
      </c>
      <c r="J22" s="128">
        <v>0</v>
      </c>
      <c r="K22" s="128">
        <v>1400</v>
      </c>
      <c r="L22" s="128">
        <v>0</v>
      </c>
      <c r="M22" s="128">
        <v>0</v>
      </c>
      <c r="N22" s="6"/>
      <c r="O22" s="6"/>
    </row>
    <row r="23" spans="1:1025" ht="14.25" x14ac:dyDescent="0.2">
      <c r="A23" s="126" t="s">
        <v>183</v>
      </c>
      <c r="B23" s="128">
        <v>0</v>
      </c>
      <c r="C23" s="128">
        <v>0</v>
      </c>
      <c r="D23" s="128">
        <v>0</v>
      </c>
      <c r="E23" s="128">
        <v>0</v>
      </c>
      <c r="F23" s="128">
        <v>0</v>
      </c>
      <c r="G23" s="128">
        <v>0</v>
      </c>
      <c r="H23" s="128">
        <v>0</v>
      </c>
      <c r="I23" s="128">
        <v>0</v>
      </c>
      <c r="J23" s="128">
        <v>0</v>
      </c>
      <c r="K23" s="128">
        <v>0</v>
      </c>
      <c r="L23" s="128">
        <v>0</v>
      </c>
      <c r="M23" s="128">
        <v>0</v>
      </c>
      <c r="N23" s="6"/>
      <c r="O23" s="6"/>
    </row>
    <row r="24" spans="1:1025" ht="25.5" x14ac:dyDescent="0.2">
      <c r="A24" s="126" t="s">
        <v>184</v>
      </c>
      <c r="B24" s="170">
        <v>10</v>
      </c>
      <c r="C24" s="170">
        <v>9</v>
      </c>
      <c r="D24" s="170">
        <v>0</v>
      </c>
      <c r="E24" s="170">
        <v>0</v>
      </c>
      <c r="F24" s="170">
        <v>62</v>
      </c>
      <c r="G24" s="170">
        <v>0</v>
      </c>
      <c r="H24" s="170">
        <v>0</v>
      </c>
      <c r="I24" s="170">
        <v>0</v>
      </c>
      <c r="J24" s="170">
        <v>0</v>
      </c>
      <c r="K24" s="170">
        <v>81</v>
      </c>
      <c r="L24" s="170">
        <v>0</v>
      </c>
      <c r="M24" s="170">
        <v>0</v>
      </c>
      <c r="N24" s="6"/>
      <c r="O24" s="6"/>
    </row>
    <row r="25" spans="1:1025" ht="14.25" x14ac:dyDescent="0.2">
      <c r="A25" s="126" t="s">
        <v>185</v>
      </c>
      <c r="B25" s="138"/>
      <c r="C25" s="138"/>
      <c r="D25" s="138"/>
      <c r="E25" s="138"/>
      <c r="F25" s="138"/>
      <c r="G25" s="138"/>
      <c r="H25" s="138"/>
      <c r="I25" s="138"/>
      <c r="J25" s="138"/>
      <c r="K25" s="138"/>
      <c r="L25" s="138"/>
      <c r="M25" s="138"/>
      <c r="N25" s="26"/>
      <c r="O25" s="26"/>
    </row>
    <row r="26" spans="1:1025" ht="18.75" customHeight="1" x14ac:dyDescent="0.2">
      <c r="A26" s="11" t="s">
        <v>198</v>
      </c>
      <c r="B26" s="129">
        <f>SUM(B29)</f>
        <v>200</v>
      </c>
      <c r="C26" s="129">
        <f t="shared" ref="C26:M26" si="7">SUM(C29)</f>
        <v>378</v>
      </c>
      <c r="D26" s="129">
        <f t="shared" si="7"/>
        <v>0</v>
      </c>
      <c r="E26" s="129">
        <f t="shared" si="7"/>
        <v>0</v>
      </c>
      <c r="F26" s="129">
        <f t="shared" si="7"/>
        <v>0</v>
      </c>
      <c r="G26" s="129">
        <f t="shared" si="7"/>
        <v>0</v>
      </c>
      <c r="H26" s="129">
        <f t="shared" si="7"/>
        <v>0</v>
      </c>
      <c r="I26" s="129">
        <f t="shared" si="7"/>
        <v>0</v>
      </c>
      <c r="J26" s="129">
        <f t="shared" si="7"/>
        <v>0</v>
      </c>
      <c r="K26" s="129">
        <f t="shared" si="7"/>
        <v>578</v>
      </c>
      <c r="L26" s="129">
        <f t="shared" si="7"/>
        <v>58</v>
      </c>
      <c r="M26" s="129">
        <f t="shared" si="7"/>
        <v>115</v>
      </c>
      <c r="N26" s="22"/>
      <c r="O26" s="22"/>
    </row>
    <row r="27" spans="1:1025" ht="25.5" x14ac:dyDescent="0.2">
      <c r="A27" s="23" t="s">
        <v>186</v>
      </c>
      <c r="B27" s="128">
        <v>693</v>
      </c>
      <c r="C27" s="128">
        <v>0</v>
      </c>
      <c r="D27" s="128">
        <v>0</v>
      </c>
      <c r="E27" s="128">
        <v>0</v>
      </c>
      <c r="F27" s="128">
        <v>0</v>
      </c>
      <c r="G27" s="128">
        <v>0</v>
      </c>
      <c r="H27" s="128">
        <v>0</v>
      </c>
      <c r="I27" s="128">
        <v>0</v>
      </c>
      <c r="J27" s="128">
        <v>0</v>
      </c>
      <c r="K27" s="128">
        <v>693</v>
      </c>
      <c r="L27" s="128">
        <v>551</v>
      </c>
      <c r="M27" s="128">
        <v>0</v>
      </c>
      <c r="N27" s="6"/>
      <c r="O27" s="6"/>
    </row>
    <row r="28" spans="1:1025" ht="47.25" customHeight="1" x14ac:dyDescent="0.2">
      <c r="A28" s="24" t="s">
        <v>187</v>
      </c>
      <c r="B28" s="128">
        <v>0</v>
      </c>
      <c r="C28" s="128">
        <v>344</v>
      </c>
      <c r="D28" s="128">
        <v>0</v>
      </c>
      <c r="E28" s="128">
        <v>0</v>
      </c>
      <c r="F28" s="128">
        <v>0</v>
      </c>
      <c r="G28" s="128">
        <v>0</v>
      </c>
      <c r="H28" s="128">
        <v>0</v>
      </c>
      <c r="I28" s="128">
        <v>0</v>
      </c>
      <c r="J28" s="128">
        <v>0</v>
      </c>
      <c r="K28" s="128">
        <v>344</v>
      </c>
      <c r="L28" s="128">
        <v>344</v>
      </c>
      <c r="M28" s="128">
        <v>344</v>
      </c>
      <c r="N28" s="6"/>
      <c r="O28" s="6"/>
    </row>
    <row r="29" spans="1:1025" ht="25.5" x14ac:dyDescent="0.2">
      <c r="A29" s="24" t="s">
        <v>188</v>
      </c>
      <c r="B29" s="128">
        <v>200</v>
      </c>
      <c r="C29" s="128">
        <v>378</v>
      </c>
      <c r="D29" s="128">
        <v>0</v>
      </c>
      <c r="E29" s="128">
        <v>0</v>
      </c>
      <c r="F29" s="128">
        <v>0</v>
      </c>
      <c r="G29" s="128">
        <v>0</v>
      </c>
      <c r="H29" s="128">
        <v>0</v>
      </c>
      <c r="I29" s="128">
        <v>0</v>
      </c>
      <c r="J29" s="128">
        <v>0</v>
      </c>
      <c r="K29" s="128">
        <v>578</v>
      </c>
      <c r="L29" s="128">
        <v>58</v>
      </c>
      <c r="M29" s="128">
        <v>115</v>
      </c>
      <c r="N29" s="6"/>
      <c r="O29" s="6"/>
    </row>
    <row r="30" spans="1:1025" s="165" customFormat="1" ht="14.25" customHeight="1" x14ac:dyDescent="0.2">
      <c r="A30" s="201" t="s">
        <v>203</v>
      </c>
      <c r="B30" s="137">
        <f>SUM(B27+B28+B29)</f>
        <v>893</v>
      </c>
      <c r="C30" s="137">
        <f t="shared" ref="C30:M30" si="8">SUM(C27+C28+C29)</f>
        <v>722</v>
      </c>
      <c r="D30" s="137">
        <f t="shared" si="8"/>
        <v>0</v>
      </c>
      <c r="E30" s="137">
        <f t="shared" si="8"/>
        <v>0</v>
      </c>
      <c r="F30" s="137">
        <f t="shared" si="8"/>
        <v>0</v>
      </c>
      <c r="G30" s="137">
        <f t="shared" si="8"/>
        <v>0</v>
      </c>
      <c r="H30" s="137">
        <f t="shared" si="8"/>
        <v>0</v>
      </c>
      <c r="I30" s="137">
        <f t="shared" si="8"/>
        <v>0</v>
      </c>
      <c r="J30" s="137">
        <f t="shared" si="8"/>
        <v>0</v>
      </c>
      <c r="K30" s="137">
        <f t="shared" si="8"/>
        <v>1615</v>
      </c>
      <c r="L30" s="137">
        <f t="shared" si="8"/>
        <v>953</v>
      </c>
      <c r="M30" s="137">
        <f t="shared" si="8"/>
        <v>459</v>
      </c>
      <c r="N30" s="137"/>
      <c r="O30" s="13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c r="FH30" s="97"/>
      <c r="FI30" s="97"/>
      <c r="FJ30" s="97"/>
      <c r="FK30" s="97"/>
      <c r="FL30" s="97"/>
      <c r="FM30" s="97"/>
      <c r="FN30" s="97"/>
      <c r="FO30" s="97"/>
      <c r="FP30" s="97"/>
      <c r="FQ30" s="97"/>
      <c r="FR30" s="97"/>
      <c r="FS30" s="97"/>
      <c r="FT30" s="97"/>
      <c r="FU30" s="97"/>
      <c r="FV30" s="97"/>
      <c r="FW30" s="97"/>
      <c r="FX30" s="97"/>
      <c r="FY30" s="97"/>
      <c r="FZ30" s="97"/>
      <c r="GA30" s="97"/>
      <c r="GB30" s="97"/>
      <c r="GC30" s="97"/>
      <c r="GD30" s="97"/>
      <c r="GE30" s="97"/>
      <c r="GF30" s="97"/>
      <c r="GG30" s="97"/>
      <c r="GH30" s="97"/>
      <c r="GI30" s="97"/>
      <c r="GJ30" s="97"/>
      <c r="GK30" s="97"/>
      <c r="GL30" s="97"/>
      <c r="GM30" s="97"/>
      <c r="GN30" s="97"/>
      <c r="GO30" s="97"/>
      <c r="GP30" s="97"/>
      <c r="GQ30" s="97"/>
      <c r="GR30" s="97"/>
      <c r="GS30" s="97"/>
      <c r="GT30" s="97"/>
      <c r="GU30" s="97"/>
      <c r="GV30" s="97"/>
      <c r="GW30" s="97"/>
      <c r="GX30" s="97"/>
      <c r="GY30" s="97"/>
      <c r="GZ30" s="97"/>
      <c r="HA30" s="97"/>
      <c r="HB30" s="97"/>
      <c r="HC30" s="97"/>
      <c r="HD30" s="97"/>
      <c r="HE30" s="97"/>
      <c r="HF30" s="97"/>
      <c r="HG30" s="97"/>
      <c r="HH30" s="97"/>
      <c r="HI30" s="97"/>
      <c r="HJ30" s="97"/>
      <c r="HK30" s="97"/>
      <c r="HL30" s="97"/>
      <c r="HM30" s="97"/>
      <c r="HN30" s="97"/>
      <c r="HO30" s="97"/>
      <c r="HP30" s="97"/>
      <c r="HQ30" s="97"/>
      <c r="HR30" s="97"/>
      <c r="HS30" s="97"/>
      <c r="HT30" s="97"/>
      <c r="HU30" s="97"/>
      <c r="HV30" s="97"/>
      <c r="HW30" s="97"/>
      <c r="HX30" s="97"/>
      <c r="HY30" s="97"/>
      <c r="HZ30" s="97"/>
      <c r="IA30" s="97"/>
      <c r="IB30" s="97"/>
      <c r="IC30" s="97"/>
      <c r="ID30" s="97"/>
      <c r="IE30" s="97"/>
      <c r="IF30" s="97"/>
      <c r="IG30" s="97"/>
      <c r="IH30" s="97"/>
      <c r="II30" s="97"/>
      <c r="IJ30" s="97"/>
      <c r="IK30" s="97"/>
      <c r="IL30" s="97"/>
      <c r="IM30" s="97"/>
      <c r="IN30" s="97"/>
      <c r="IO30" s="97"/>
      <c r="IP30" s="97"/>
      <c r="IQ30" s="97"/>
      <c r="IR30" s="97"/>
      <c r="IS30" s="97"/>
      <c r="IT30" s="97"/>
      <c r="IU30" s="97"/>
      <c r="IV30" s="97"/>
      <c r="IW30" s="97"/>
      <c r="IX30" s="97"/>
      <c r="IY30" s="97"/>
      <c r="IZ30" s="97"/>
      <c r="JA30" s="97"/>
      <c r="JB30" s="97"/>
      <c r="JC30" s="97"/>
      <c r="JD30" s="97"/>
      <c r="JE30" s="97"/>
      <c r="JF30" s="97"/>
      <c r="JG30" s="97"/>
      <c r="JH30" s="97"/>
      <c r="JI30" s="97"/>
      <c r="JJ30" s="97"/>
      <c r="JK30" s="97"/>
      <c r="JL30" s="97"/>
      <c r="JM30" s="97"/>
      <c r="JN30" s="97"/>
      <c r="JO30" s="97"/>
      <c r="JP30" s="97"/>
      <c r="JQ30" s="97"/>
      <c r="JR30" s="97"/>
      <c r="JS30" s="97"/>
      <c r="JT30" s="97"/>
      <c r="JU30" s="97"/>
      <c r="JV30" s="97"/>
      <c r="JW30" s="97"/>
      <c r="JX30" s="97"/>
      <c r="JY30" s="97"/>
      <c r="JZ30" s="97"/>
      <c r="KA30" s="97"/>
      <c r="KB30" s="97"/>
      <c r="KC30" s="97"/>
      <c r="KD30" s="97"/>
      <c r="KE30" s="97"/>
      <c r="KF30" s="97"/>
      <c r="KG30" s="97"/>
      <c r="KH30" s="97"/>
      <c r="KI30" s="97"/>
      <c r="KJ30" s="97"/>
      <c r="KK30" s="97"/>
      <c r="KL30" s="97"/>
      <c r="KM30" s="97"/>
      <c r="KN30" s="97"/>
      <c r="KO30" s="97"/>
      <c r="KP30" s="97"/>
      <c r="KQ30" s="97"/>
      <c r="KR30" s="97"/>
      <c r="KS30" s="97"/>
      <c r="KT30" s="97"/>
      <c r="KU30" s="97"/>
      <c r="KV30" s="97"/>
      <c r="KW30" s="97"/>
      <c r="KX30" s="97"/>
      <c r="KY30" s="97"/>
      <c r="KZ30" s="97"/>
      <c r="LA30" s="97"/>
      <c r="LB30" s="97"/>
      <c r="LC30" s="97"/>
      <c r="LD30" s="97"/>
      <c r="LE30" s="97"/>
      <c r="LF30" s="97"/>
      <c r="LG30" s="97"/>
      <c r="LH30" s="97"/>
      <c r="LI30" s="97"/>
      <c r="LJ30" s="97"/>
      <c r="LK30" s="97"/>
      <c r="LL30" s="97"/>
      <c r="LM30" s="97"/>
      <c r="LN30" s="97"/>
      <c r="LO30" s="97"/>
      <c r="LP30" s="97"/>
      <c r="LQ30" s="97"/>
      <c r="LR30" s="97"/>
      <c r="LS30" s="97"/>
      <c r="LT30" s="97"/>
      <c r="LU30" s="97"/>
      <c r="LV30" s="97"/>
      <c r="LW30" s="97"/>
      <c r="LX30" s="97"/>
      <c r="LY30" s="97"/>
      <c r="LZ30" s="97"/>
      <c r="MA30" s="97"/>
      <c r="MB30" s="97"/>
      <c r="MC30" s="97"/>
      <c r="MD30" s="97"/>
      <c r="ME30" s="97"/>
      <c r="MF30" s="97"/>
      <c r="MG30" s="97"/>
      <c r="MH30" s="97"/>
      <c r="MI30" s="97"/>
      <c r="MJ30" s="97"/>
      <c r="MK30" s="97"/>
      <c r="ML30" s="97"/>
      <c r="MM30" s="97"/>
      <c r="MN30" s="97"/>
      <c r="MO30" s="97"/>
      <c r="MP30" s="97"/>
      <c r="MQ30" s="97"/>
      <c r="MR30" s="97"/>
      <c r="MS30" s="97"/>
      <c r="MT30" s="97"/>
      <c r="MU30" s="97"/>
      <c r="MV30" s="97"/>
      <c r="MW30" s="97"/>
      <c r="MX30" s="97"/>
      <c r="MY30" s="97"/>
      <c r="MZ30" s="97"/>
      <c r="NA30" s="97"/>
      <c r="NB30" s="97"/>
      <c r="NC30" s="97"/>
      <c r="ND30" s="97"/>
      <c r="NE30" s="97"/>
      <c r="NF30" s="97"/>
      <c r="NG30" s="97"/>
      <c r="NH30" s="97"/>
      <c r="NI30" s="97"/>
      <c r="NJ30" s="97"/>
      <c r="NK30" s="97"/>
      <c r="NL30" s="97"/>
      <c r="NM30" s="97"/>
      <c r="NN30" s="97"/>
      <c r="NO30" s="97"/>
      <c r="NP30" s="97"/>
      <c r="NQ30" s="97"/>
      <c r="NR30" s="97"/>
      <c r="NS30" s="97"/>
      <c r="NT30" s="97"/>
      <c r="NU30" s="97"/>
      <c r="NV30" s="97"/>
      <c r="NW30" s="97"/>
      <c r="NX30" s="97"/>
      <c r="NY30" s="97"/>
      <c r="NZ30" s="97"/>
      <c r="OA30" s="97"/>
      <c r="OB30" s="97"/>
      <c r="OC30" s="97"/>
      <c r="OD30" s="97"/>
      <c r="OE30" s="97"/>
      <c r="OF30" s="97"/>
      <c r="OG30" s="97"/>
      <c r="OH30" s="97"/>
      <c r="OI30" s="97"/>
      <c r="OJ30" s="97"/>
      <c r="OK30" s="97"/>
      <c r="OL30" s="97"/>
      <c r="OM30" s="97"/>
      <c r="ON30" s="97"/>
      <c r="OO30" s="97"/>
      <c r="OP30" s="97"/>
      <c r="OQ30" s="97"/>
      <c r="OR30" s="97"/>
      <c r="OS30" s="97"/>
      <c r="OT30" s="97"/>
      <c r="OU30" s="97"/>
      <c r="OV30" s="97"/>
      <c r="OW30" s="97"/>
      <c r="OX30" s="97"/>
      <c r="OY30" s="97"/>
      <c r="OZ30" s="97"/>
      <c r="PA30" s="97"/>
      <c r="PB30" s="97"/>
      <c r="PC30" s="97"/>
      <c r="PD30" s="97"/>
      <c r="PE30" s="97"/>
      <c r="PF30" s="97"/>
      <c r="PG30" s="97"/>
      <c r="PH30" s="97"/>
      <c r="PI30" s="97"/>
      <c r="PJ30" s="97"/>
      <c r="PK30" s="97"/>
      <c r="PL30" s="97"/>
      <c r="PM30" s="97"/>
      <c r="PN30" s="97"/>
      <c r="PO30" s="97"/>
      <c r="PP30" s="97"/>
      <c r="PQ30" s="97"/>
      <c r="PR30" s="97"/>
      <c r="PS30" s="97"/>
      <c r="PT30" s="97"/>
      <c r="PU30" s="97"/>
      <c r="PV30" s="97"/>
      <c r="PW30" s="97"/>
      <c r="PX30" s="97"/>
      <c r="PY30" s="97"/>
      <c r="PZ30" s="97"/>
      <c r="QA30" s="97"/>
      <c r="QB30" s="97"/>
      <c r="QC30" s="97"/>
      <c r="QD30" s="97"/>
      <c r="QE30" s="97"/>
      <c r="QF30" s="97"/>
      <c r="QG30" s="97"/>
      <c r="QH30" s="97"/>
      <c r="QI30" s="97"/>
      <c r="QJ30" s="97"/>
      <c r="QK30" s="97"/>
      <c r="QL30" s="97"/>
      <c r="QM30" s="97"/>
      <c r="QN30" s="97"/>
      <c r="QO30" s="97"/>
      <c r="QP30" s="97"/>
      <c r="QQ30" s="97"/>
      <c r="QR30" s="97"/>
      <c r="QS30" s="97"/>
      <c r="QT30" s="97"/>
      <c r="QU30" s="97"/>
      <c r="QV30" s="97"/>
      <c r="QW30" s="97"/>
      <c r="QX30" s="97"/>
      <c r="QY30" s="97"/>
      <c r="QZ30" s="97"/>
      <c r="RA30" s="97"/>
      <c r="RB30" s="97"/>
      <c r="RC30" s="97"/>
      <c r="RD30" s="97"/>
      <c r="RE30" s="97"/>
      <c r="RF30" s="97"/>
      <c r="RG30" s="97"/>
      <c r="RH30" s="97"/>
      <c r="RI30" s="97"/>
      <c r="RJ30" s="97"/>
      <c r="RK30" s="97"/>
      <c r="RL30" s="97"/>
      <c r="RM30" s="97"/>
      <c r="RN30" s="97"/>
      <c r="RO30" s="97"/>
      <c r="RP30" s="97"/>
      <c r="RQ30" s="97"/>
      <c r="RR30" s="97"/>
      <c r="RS30" s="97"/>
      <c r="RT30" s="97"/>
      <c r="RU30" s="97"/>
      <c r="RV30" s="97"/>
      <c r="RW30" s="97"/>
      <c r="RX30" s="97"/>
      <c r="RY30" s="97"/>
      <c r="RZ30" s="97"/>
      <c r="SA30" s="97"/>
      <c r="SB30" s="97"/>
      <c r="SC30" s="97"/>
      <c r="SD30" s="97"/>
      <c r="SE30" s="97"/>
      <c r="SF30" s="97"/>
      <c r="SG30" s="97"/>
      <c r="SH30" s="97"/>
      <c r="SI30" s="97"/>
      <c r="SJ30" s="97"/>
      <c r="SK30" s="97"/>
      <c r="SL30" s="97"/>
      <c r="SM30" s="97"/>
      <c r="SN30" s="97"/>
      <c r="SO30" s="97"/>
      <c r="SP30" s="97"/>
      <c r="SQ30" s="97"/>
      <c r="SR30" s="97"/>
      <c r="SS30" s="97"/>
      <c r="ST30" s="97"/>
      <c r="SU30" s="97"/>
      <c r="SV30" s="97"/>
      <c r="SW30" s="97"/>
      <c r="SX30" s="97"/>
      <c r="SY30" s="97"/>
      <c r="SZ30" s="97"/>
      <c r="TA30" s="97"/>
      <c r="TB30" s="97"/>
      <c r="TC30" s="97"/>
      <c r="TD30" s="97"/>
      <c r="TE30" s="97"/>
      <c r="TF30" s="97"/>
      <c r="TG30" s="97"/>
      <c r="TH30" s="97"/>
      <c r="TI30" s="97"/>
      <c r="TJ30" s="97"/>
      <c r="TK30" s="97"/>
      <c r="TL30" s="97"/>
      <c r="TM30" s="97"/>
      <c r="TN30" s="97"/>
      <c r="TO30" s="97"/>
      <c r="TP30" s="97"/>
      <c r="TQ30" s="97"/>
      <c r="TR30" s="97"/>
      <c r="TS30" s="97"/>
      <c r="TT30" s="97"/>
      <c r="TU30" s="97"/>
      <c r="TV30" s="97"/>
      <c r="TW30" s="97"/>
      <c r="TX30" s="97"/>
      <c r="TY30" s="97"/>
      <c r="TZ30" s="97"/>
      <c r="UA30" s="97"/>
      <c r="UB30" s="97"/>
      <c r="UC30" s="97"/>
      <c r="UD30" s="97"/>
      <c r="UE30" s="97"/>
      <c r="UF30" s="97"/>
      <c r="UG30" s="97"/>
      <c r="UH30" s="97"/>
      <c r="UI30" s="97"/>
      <c r="UJ30" s="97"/>
      <c r="UK30" s="97"/>
      <c r="UL30" s="97"/>
      <c r="UM30" s="97"/>
      <c r="UN30" s="97"/>
      <c r="UO30" s="97"/>
      <c r="UP30" s="97"/>
      <c r="UQ30" s="97"/>
      <c r="UR30" s="97"/>
      <c r="US30" s="97"/>
      <c r="UT30" s="97"/>
      <c r="UU30" s="97"/>
      <c r="UV30" s="97"/>
      <c r="UW30" s="97"/>
      <c r="UX30" s="97"/>
      <c r="UY30" s="97"/>
      <c r="UZ30" s="97"/>
      <c r="VA30" s="97"/>
      <c r="VB30" s="97"/>
      <c r="VC30" s="97"/>
      <c r="VD30" s="97"/>
      <c r="VE30" s="97"/>
      <c r="VF30" s="97"/>
      <c r="VG30" s="97"/>
      <c r="VH30" s="97"/>
      <c r="VI30" s="97"/>
      <c r="VJ30" s="97"/>
      <c r="VK30" s="97"/>
      <c r="VL30" s="97"/>
      <c r="VM30" s="97"/>
      <c r="VN30" s="97"/>
      <c r="VO30" s="97"/>
      <c r="VP30" s="97"/>
      <c r="VQ30" s="97"/>
      <c r="VR30" s="97"/>
      <c r="VS30" s="97"/>
      <c r="VT30" s="97"/>
      <c r="VU30" s="97"/>
      <c r="VV30" s="97"/>
      <c r="VW30" s="97"/>
      <c r="VX30" s="97"/>
      <c r="VY30" s="97"/>
      <c r="VZ30" s="97"/>
      <c r="WA30" s="97"/>
      <c r="WB30" s="97"/>
      <c r="WC30" s="97"/>
      <c r="WD30" s="97"/>
      <c r="WE30" s="97"/>
      <c r="WF30" s="97"/>
      <c r="WG30" s="97"/>
      <c r="WH30" s="97"/>
      <c r="WI30" s="97"/>
      <c r="WJ30" s="97"/>
      <c r="WK30" s="97"/>
      <c r="WL30" s="97"/>
      <c r="WM30" s="97"/>
      <c r="WN30" s="97"/>
      <c r="WO30" s="97"/>
      <c r="WP30" s="97"/>
      <c r="WQ30" s="97"/>
      <c r="WR30" s="97"/>
      <c r="WS30" s="97"/>
      <c r="WT30" s="97"/>
      <c r="WU30" s="97"/>
      <c r="WV30" s="97"/>
      <c r="WW30" s="97"/>
      <c r="WX30" s="97"/>
      <c r="WY30" s="97"/>
      <c r="WZ30" s="97"/>
      <c r="XA30" s="97"/>
      <c r="XB30" s="97"/>
      <c r="XC30" s="97"/>
      <c r="XD30" s="97"/>
      <c r="XE30" s="97"/>
      <c r="XF30" s="97"/>
      <c r="XG30" s="97"/>
      <c r="XH30" s="97"/>
      <c r="XI30" s="97"/>
      <c r="XJ30" s="97"/>
      <c r="XK30" s="97"/>
      <c r="XL30" s="97"/>
      <c r="XM30" s="97"/>
      <c r="XN30" s="97"/>
      <c r="XO30" s="97"/>
      <c r="XP30" s="97"/>
      <c r="XQ30" s="97"/>
      <c r="XR30" s="97"/>
      <c r="XS30" s="97"/>
      <c r="XT30" s="97"/>
      <c r="XU30" s="97"/>
      <c r="XV30" s="97"/>
      <c r="XW30" s="97"/>
      <c r="XX30" s="97"/>
      <c r="XY30" s="97"/>
      <c r="XZ30" s="97"/>
      <c r="YA30" s="97"/>
      <c r="YB30" s="97"/>
      <c r="YC30" s="97"/>
      <c r="YD30" s="97"/>
      <c r="YE30" s="97"/>
      <c r="YF30" s="97"/>
      <c r="YG30" s="97"/>
      <c r="YH30" s="97"/>
      <c r="YI30" s="97"/>
      <c r="YJ30" s="97"/>
      <c r="YK30" s="97"/>
      <c r="YL30" s="97"/>
      <c r="YM30" s="97"/>
      <c r="YN30" s="97"/>
      <c r="YO30" s="97"/>
      <c r="YP30" s="97"/>
      <c r="YQ30" s="97"/>
      <c r="YR30" s="97"/>
      <c r="YS30" s="97"/>
      <c r="YT30" s="97"/>
      <c r="YU30" s="97"/>
      <c r="YV30" s="97"/>
      <c r="YW30" s="97"/>
      <c r="YX30" s="97"/>
      <c r="YY30" s="97"/>
      <c r="YZ30" s="97"/>
      <c r="ZA30" s="97"/>
      <c r="ZB30" s="97"/>
      <c r="ZC30" s="97"/>
      <c r="ZD30" s="97"/>
      <c r="ZE30" s="97"/>
      <c r="ZF30" s="97"/>
      <c r="ZG30" s="97"/>
      <c r="ZH30" s="97"/>
      <c r="ZI30" s="97"/>
      <c r="ZJ30" s="97"/>
      <c r="ZK30" s="97"/>
      <c r="ZL30" s="97"/>
      <c r="ZM30" s="97"/>
      <c r="ZN30" s="97"/>
      <c r="ZO30" s="97"/>
      <c r="ZP30" s="97"/>
      <c r="ZQ30" s="97"/>
      <c r="ZR30" s="97"/>
      <c r="ZS30" s="97"/>
      <c r="ZT30" s="97"/>
      <c r="ZU30" s="97"/>
      <c r="ZV30" s="97"/>
      <c r="ZW30" s="97"/>
      <c r="ZX30" s="97"/>
      <c r="ZY30" s="97"/>
      <c r="ZZ30" s="97"/>
      <c r="AAA30" s="97"/>
      <c r="AAB30" s="97"/>
      <c r="AAC30" s="97"/>
      <c r="AAD30" s="97"/>
      <c r="AAE30" s="97"/>
      <c r="AAF30" s="97"/>
      <c r="AAG30" s="97"/>
      <c r="AAH30" s="97"/>
      <c r="AAI30" s="97"/>
      <c r="AAJ30" s="97"/>
      <c r="AAK30" s="97"/>
      <c r="AAL30" s="97"/>
      <c r="AAM30" s="97"/>
      <c r="AAN30" s="97"/>
      <c r="AAO30" s="97"/>
      <c r="AAP30" s="97"/>
      <c r="AAQ30" s="97"/>
      <c r="AAR30" s="97"/>
      <c r="AAS30" s="97"/>
      <c r="AAT30" s="97"/>
      <c r="AAU30" s="97"/>
      <c r="AAV30" s="97"/>
      <c r="AAW30" s="97"/>
      <c r="AAX30" s="97"/>
      <c r="AAY30" s="97"/>
      <c r="AAZ30" s="97"/>
      <c r="ABA30" s="97"/>
      <c r="ABB30" s="97"/>
      <c r="ABC30" s="97"/>
      <c r="ABD30" s="97"/>
      <c r="ABE30" s="97"/>
      <c r="ABF30" s="97"/>
      <c r="ABG30" s="97"/>
      <c r="ABH30" s="97"/>
      <c r="ABI30" s="97"/>
      <c r="ABJ30" s="97"/>
      <c r="ABK30" s="97"/>
      <c r="ABL30" s="97"/>
      <c r="ABM30" s="97"/>
      <c r="ABN30" s="97"/>
      <c r="ABO30" s="97"/>
      <c r="ABP30" s="97"/>
      <c r="ABQ30" s="97"/>
      <c r="ABR30" s="97"/>
      <c r="ABS30" s="97"/>
      <c r="ABT30" s="97"/>
      <c r="ABU30" s="97"/>
      <c r="ABV30" s="97"/>
      <c r="ABW30" s="97"/>
      <c r="ABX30" s="97"/>
      <c r="ABY30" s="97"/>
      <c r="ABZ30" s="97"/>
      <c r="ACA30" s="97"/>
      <c r="ACB30" s="97"/>
      <c r="ACC30" s="97"/>
      <c r="ACD30" s="97"/>
      <c r="ACE30" s="97"/>
      <c r="ACF30" s="97"/>
      <c r="ACG30" s="97"/>
      <c r="ACH30" s="97"/>
      <c r="ACI30" s="97"/>
      <c r="ACJ30" s="97"/>
      <c r="ACK30" s="97"/>
      <c r="ACL30" s="97"/>
      <c r="ACM30" s="97"/>
      <c r="ACN30" s="97"/>
      <c r="ACO30" s="97"/>
      <c r="ACP30" s="97"/>
      <c r="ACQ30" s="97"/>
      <c r="ACR30" s="97"/>
      <c r="ACS30" s="97"/>
      <c r="ACT30" s="97"/>
      <c r="ACU30" s="97"/>
      <c r="ACV30" s="97"/>
      <c r="ACW30" s="97"/>
      <c r="ACX30" s="97"/>
      <c r="ACY30" s="97"/>
      <c r="ACZ30" s="97"/>
      <c r="ADA30" s="97"/>
      <c r="ADB30" s="97"/>
      <c r="ADC30" s="97"/>
      <c r="ADD30" s="97"/>
      <c r="ADE30" s="97"/>
      <c r="ADF30" s="97"/>
      <c r="ADG30" s="97"/>
      <c r="ADH30" s="97"/>
      <c r="ADI30" s="97"/>
      <c r="ADJ30" s="97"/>
      <c r="ADK30" s="97"/>
      <c r="ADL30" s="97"/>
      <c r="ADM30" s="97"/>
      <c r="ADN30" s="97"/>
      <c r="ADO30" s="97"/>
      <c r="ADP30" s="97"/>
      <c r="ADQ30" s="97"/>
      <c r="ADR30" s="97"/>
      <c r="ADS30" s="97"/>
      <c r="ADT30" s="97"/>
      <c r="ADU30" s="97"/>
      <c r="ADV30" s="97"/>
      <c r="ADW30" s="97"/>
      <c r="ADX30" s="97"/>
      <c r="ADY30" s="97"/>
      <c r="ADZ30" s="97"/>
      <c r="AEA30" s="97"/>
      <c r="AEB30" s="97"/>
      <c r="AEC30" s="97"/>
      <c r="AED30" s="97"/>
      <c r="AEE30" s="97"/>
      <c r="AEF30" s="97"/>
      <c r="AEG30" s="97"/>
      <c r="AEH30" s="97"/>
      <c r="AEI30" s="97"/>
      <c r="AEJ30" s="97"/>
      <c r="AEK30" s="97"/>
      <c r="AEL30" s="97"/>
      <c r="AEM30" s="97"/>
      <c r="AEN30" s="97"/>
      <c r="AEO30" s="97"/>
      <c r="AEP30" s="97"/>
      <c r="AEQ30" s="97"/>
      <c r="AER30" s="97"/>
      <c r="AES30" s="97"/>
      <c r="AET30" s="97"/>
      <c r="AEU30" s="97"/>
      <c r="AEV30" s="97"/>
      <c r="AEW30" s="97"/>
      <c r="AEX30" s="97"/>
      <c r="AEY30" s="97"/>
      <c r="AEZ30" s="97"/>
      <c r="AFA30" s="97"/>
      <c r="AFB30" s="97"/>
      <c r="AFC30" s="97"/>
      <c r="AFD30" s="97"/>
      <c r="AFE30" s="97"/>
      <c r="AFF30" s="97"/>
      <c r="AFG30" s="97"/>
      <c r="AFH30" s="97"/>
      <c r="AFI30" s="97"/>
      <c r="AFJ30" s="97"/>
      <c r="AFK30" s="97"/>
      <c r="AFL30" s="97"/>
      <c r="AFM30" s="97"/>
      <c r="AFN30" s="97"/>
      <c r="AFO30" s="97"/>
      <c r="AFP30" s="97"/>
      <c r="AFQ30" s="97"/>
      <c r="AFR30" s="97"/>
      <c r="AFS30" s="97"/>
      <c r="AFT30" s="97"/>
      <c r="AFU30" s="97"/>
      <c r="AFV30" s="97"/>
      <c r="AFW30" s="97"/>
      <c r="AFX30" s="97"/>
      <c r="AFY30" s="97"/>
      <c r="AFZ30" s="97"/>
      <c r="AGA30" s="97"/>
      <c r="AGB30" s="97"/>
      <c r="AGC30" s="97"/>
      <c r="AGD30" s="97"/>
      <c r="AGE30" s="97"/>
      <c r="AGF30" s="97"/>
      <c r="AGG30" s="97"/>
      <c r="AGH30" s="97"/>
      <c r="AGI30" s="97"/>
      <c r="AGJ30" s="97"/>
      <c r="AGK30" s="97"/>
      <c r="AGL30" s="97"/>
      <c r="AGM30" s="97"/>
      <c r="AGN30" s="97"/>
      <c r="AGO30" s="97"/>
      <c r="AGP30" s="97"/>
      <c r="AGQ30" s="97"/>
      <c r="AGR30" s="97"/>
      <c r="AGS30" s="97"/>
      <c r="AGT30" s="97"/>
      <c r="AGU30" s="97"/>
      <c r="AGV30" s="97"/>
      <c r="AGW30" s="97"/>
      <c r="AGX30" s="97"/>
      <c r="AGY30" s="97"/>
      <c r="AGZ30" s="97"/>
      <c r="AHA30" s="97"/>
      <c r="AHB30" s="97"/>
      <c r="AHC30" s="97"/>
      <c r="AHD30" s="97"/>
      <c r="AHE30" s="97"/>
      <c r="AHF30" s="97"/>
      <c r="AHG30" s="97"/>
      <c r="AHH30" s="97"/>
      <c r="AHI30" s="97"/>
      <c r="AHJ30" s="97"/>
      <c r="AHK30" s="97"/>
      <c r="AHL30" s="97"/>
      <c r="AHM30" s="97"/>
      <c r="AHN30" s="97"/>
      <c r="AHO30" s="97"/>
      <c r="AHP30" s="97"/>
      <c r="AHQ30" s="97"/>
      <c r="AHR30" s="97"/>
      <c r="AHS30" s="97"/>
      <c r="AHT30" s="97"/>
      <c r="AHU30" s="97"/>
      <c r="AHV30" s="97"/>
      <c r="AHW30" s="97"/>
      <c r="AHX30" s="97"/>
      <c r="AHY30" s="97"/>
      <c r="AHZ30" s="97"/>
      <c r="AIA30" s="97"/>
      <c r="AIB30" s="97"/>
      <c r="AIC30" s="97"/>
      <c r="AID30" s="97"/>
      <c r="AIE30" s="97"/>
      <c r="AIF30" s="97"/>
      <c r="AIG30" s="97"/>
      <c r="AIH30" s="97"/>
      <c r="AII30" s="97"/>
      <c r="AIJ30" s="97"/>
      <c r="AIK30" s="97"/>
      <c r="AIL30" s="97"/>
      <c r="AIM30" s="97"/>
      <c r="AIN30" s="97"/>
      <c r="AIO30" s="97"/>
      <c r="AIP30" s="97"/>
      <c r="AIQ30" s="97"/>
      <c r="AIR30" s="97"/>
      <c r="AIS30" s="97"/>
      <c r="AIT30" s="97"/>
      <c r="AIU30" s="97"/>
      <c r="AIV30" s="97"/>
      <c r="AIW30" s="97"/>
      <c r="AIX30" s="97"/>
      <c r="AIY30" s="97"/>
      <c r="AIZ30" s="97"/>
      <c r="AJA30" s="97"/>
      <c r="AJB30" s="97"/>
      <c r="AJC30" s="97"/>
      <c r="AJD30" s="97"/>
      <c r="AJE30" s="97"/>
      <c r="AJF30" s="97"/>
      <c r="AJG30" s="97"/>
      <c r="AJH30" s="97"/>
      <c r="AJI30" s="97"/>
      <c r="AJJ30" s="97"/>
      <c r="AJK30" s="97"/>
      <c r="AJL30" s="97"/>
      <c r="AJM30" s="97"/>
      <c r="AJN30" s="97"/>
      <c r="AJO30" s="97"/>
      <c r="AJP30" s="97"/>
      <c r="AJQ30" s="97"/>
      <c r="AJR30" s="97"/>
      <c r="AJS30" s="97"/>
      <c r="AJT30" s="97"/>
      <c r="AJU30" s="97"/>
      <c r="AJV30" s="97"/>
      <c r="AJW30" s="97"/>
      <c r="AJX30" s="97"/>
      <c r="AJY30" s="97"/>
      <c r="AJZ30" s="97"/>
      <c r="AKA30" s="97"/>
      <c r="AKB30" s="97"/>
      <c r="AKC30" s="97"/>
      <c r="AKD30" s="97"/>
      <c r="AKE30" s="97"/>
      <c r="AKF30" s="97"/>
      <c r="AKG30" s="97"/>
      <c r="AKH30" s="97"/>
      <c r="AKI30" s="97"/>
      <c r="AKJ30" s="97"/>
      <c r="AKK30" s="97"/>
      <c r="AKL30" s="97"/>
      <c r="AKM30" s="97"/>
      <c r="AKN30" s="97"/>
      <c r="AKO30" s="97"/>
      <c r="AKP30" s="97"/>
      <c r="AKQ30" s="97"/>
      <c r="AKR30" s="97"/>
      <c r="AKS30" s="97"/>
      <c r="AKT30" s="97"/>
      <c r="AKU30" s="97"/>
      <c r="AKV30" s="97"/>
      <c r="AKW30" s="97"/>
      <c r="AKX30" s="97"/>
      <c r="AKY30" s="97"/>
      <c r="AKZ30" s="97"/>
      <c r="ALA30" s="97"/>
      <c r="ALB30" s="97"/>
      <c r="ALC30" s="97"/>
      <c r="ALD30" s="97"/>
      <c r="ALE30" s="97"/>
      <c r="ALF30" s="97"/>
      <c r="ALG30" s="97"/>
      <c r="ALH30" s="97"/>
      <c r="ALI30" s="97"/>
      <c r="ALJ30" s="97"/>
      <c r="ALK30" s="97"/>
      <c r="ALL30" s="97"/>
      <c r="ALM30" s="97"/>
      <c r="ALN30" s="97"/>
      <c r="ALO30" s="97"/>
      <c r="ALP30" s="97"/>
      <c r="ALQ30" s="97"/>
      <c r="ALR30" s="97"/>
      <c r="ALS30" s="97"/>
      <c r="ALT30" s="97"/>
      <c r="ALU30" s="97"/>
      <c r="ALV30" s="97"/>
      <c r="ALW30" s="97"/>
      <c r="ALX30" s="97"/>
      <c r="ALY30" s="97"/>
      <c r="ALZ30" s="97"/>
      <c r="AMA30" s="97"/>
      <c r="AMB30" s="97"/>
      <c r="AMC30" s="97"/>
      <c r="AMD30" s="97"/>
      <c r="AME30" s="97"/>
      <c r="AMF30" s="97"/>
      <c r="AMG30" s="97"/>
      <c r="AMH30" s="97"/>
      <c r="AMI30" s="97"/>
      <c r="AMJ30" s="97"/>
      <c r="AMK30" s="97"/>
    </row>
    <row r="31" spans="1:1025" ht="14.25" x14ac:dyDescent="0.2">
      <c r="A31" s="25" t="s">
        <v>199</v>
      </c>
      <c r="B31" s="129">
        <f t="shared" ref="B31:J31" si="9">SUM(B34)</f>
        <v>722</v>
      </c>
      <c r="C31" s="129">
        <f t="shared" si="9"/>
        <v>0</v>
      </c>
      <c r="D31" s="129">
        <f t="shared" si="9"/>
        <v>0</v>
      </c>
      <c r="E31" s="129">
        <f t="shared" si="9"/>
        <v>0</v>
      </c>
      <c r="F31" s="129">
        <f t="shared" si="9"/>
        <v>0</v>
      </c>
      <c r="G31" s="129">
        <f t="shared" si="9"/>
        <v>0</v>
      </c>
      <c r="H31" s="129">
        <f t="shared" si="9"/>
        <v>0</v>
      </c>
      <c r="I31" s="129">
        <f t="shared" si="9"/>
        <v>0</v>
      </c>
      <c r="J31" s="129">
        <f t="shared" si="9"/>
        <v>0</v>
      </c>
      <c r="K31" s="129"/>
      <c r="L31" s="129"/>
      <c r="M31" s="129"/>
      <c r="N31" s="12"/>
      <c r="O31" s="12"/>
    </row>
    <row r="32" spans="1:1025" ht="25.5" x14ac:dyDescent="0.2">
      <c r="A32" s="16" t="s">
        <v>166</v>
      </c>
      <c r="B32" s="183">
        <v>34503</v>
      </c>
      <c r="C32" s="175">
        <v>0</v>
      </c>
      <c r="D32" s="175">
        <v>0</v>
      </c>
      <c r="E32" s="175">
        <v>0</v>
      </c>
      <c r="F32" s="175">
        <v>0</v>
      </c>
      <c r="G32" s="175">
        <v>0</v>
      </c>
      <c r="H32" s="175">
        <v>0</v>
      </c>
      <c r="I32" s="175">
        <v>0</v>
      </c>
      <c r="J32" s="175">
        <v>0</v>
      </c>
      <c r="K32" s="175">
        <v>34503</v>
      </c>
      <c r="L32" s="175">
        <v>7292</v>
      </c>
      <c r="M32" s="175">
        <v>6873</v>
      </c>
      <c r="N32" s="6"/>
      <c r="O32" s="6"/>
    </row>
    <row r="33" spans="1:1025" ht="38.25" x14ac:dyDescent="0.2">
      <c r="A33" s="16" t="s">
        <v>167</v>
      </c>
      <c r="B33" s="175">
        <v>471</v>
      </c>
      <c r="C33" s="175">
        <v>0</v>
      </c>
      <c r="D33" s="175">
        <v>0</v>
      </c>
      <c r="E33" s="175">
        <v>0</v>
      </c>
      <c r="F33" s="175">
        <v>0</v>
      </c>
      <c r="G33" s="175">
        <v>0</v>
      </c>
      <c r="H33" s="175">
        <v>0</v>
      </c>
      <c r="I33" s="175">
        <v>0</v>
      </c>
      <c r="J33" s="175">
        <v>0</v>
      </c>
      <c r="K33" s="175">
        <v>471</v>
      </c>
      <c r="L33" s="175">
        <v>86</v>
      </c>
      <c r="M33" s="175">
        <v>33</v>
      </c>
      <c r="N33" s="6"/>
      <c r="O33" s="6"/>
      <c r="Q33" s="45" t="s">
        <v>40</v>
      </c>
    </row>
    <row r="34" spans="1:1025" ht="25.5" x14ac:dyDescent="0.2">
      <c r="A34" s="16" t="s">
        <v>168</v>
      </c>
      <c r="B34" s="175">
        <v>722</v>
      </c>
      <c r="C34" s="175">
        <v>0</v>
      </c>
      <c r="D34" s="175">
        <v>0</v>
      </c>
      <c r="E34" s="175">
        <v>0</v>
      </c>
      <c r="F34" s="175">
        <v>0</v>
      </c>
      <c r="G34" s="175">
        <v>0</v>
      </c>
      <c r="H34" s="175">
        <v>0</v>
      </c>
      <c r="I34" s="175">
        <v>0</v>
      </c>
      <c r="J34" s="175">
        <v>0</v>
      </c>
      <c r="K34" s="175">
        <v>722</v>
      </c>
      <c r="L34" s="175">
        <v>386</v>
      </c>
      <c r="M34" s="175">
        <v>352</v>
      </c>
      <c r="N34" s="12"/>
      <c r="O34" s="12"/>
    </row>
    <row r="35" spans="1:1025" s="165" customFormat="1" ht="14.25" x14ac:dyDescent="0.2">
      <c r="A35" s="200" t="s">
        <v>204</v>
      </c>
      <c r="B35" s="137">
        <f>SUM(B32+B33+B34)</f>
        <v>35696</v>
      </c>
      <c r="C35" s="137">
        <f t="shared" ref="C35:M35" si="10">SUM(C32+C33+C34)</f>
        <v>0</v>
      </c>
      <c r="D35" s="137">
        <f t="shared" si="10"/>
        <v>0</v>
      </c>
      <c r="E35" s="137">
        <f t="shared" si="10"/>
        <v>0</v>
      </c>
      <c r="F35" s="137">
        <f t="shared" si="10"/>
        <v>0</v>
      </c>
      <c r="G35" s="137">
        <f t="shared" si="10"/>
        <v>0</v>
      </c>
      <c r="H35" s="137">
        <f t="shared" si="10"/>
        <v>0</v>
      </c>
      <c r="I35" s="137">
        <f t="shared" si="10"/>
        <v>0</v>
      </c>
      <c r="J35" s="137">
        <f t="shared" si="10"/>
        <v>0</v>
      </c>
      <c r="K35" s="137">
        <f t="shared" si="10"/>
        <v>35696</v>
      </c>
      <c r="L35" s="137">
        <f t="shared" si="10"/>
        <v>7764</v>
      </c>
      <c r="M35" s="137">
        <f t="shared" si="10"/>
        <v>7258</v>
      </c>
      <c r="N35" s="195"/>
      <c r="O35" s="195"/>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c r="DY35" s="97"/>
      <c r="DZ35" s="97"/>
      <c r="EA35" s="97"/>
      <c r="EB35" s="97"/>
      <c r="EC35" s="97"/>
      <c r="ED35" s="97"/>
      <c r="EE35" s="97"/>
      <c r="EF35" s="97"/>
      <c r="EG35" s="97"/>
      <c r="EH35" s="97"/>
      <c r="EI35" s="97"/>
      <c r="EJ35" s="97"/>
      <c r="EK35" s="97"/>
      <c r="EL35" s="97"/>
      <c r="EM35" s="97"/>
      <c r="EN35" s="97"/>
      <c r="EO35" s="97"/>
      <c r="EP35" s="97"/>
      <c r="EQ35" s="97"/>
      <c r="ER35" s="97"/>
      <c r="ES35" s="97"/>
      <c r="ET35" s="97"/>
      <c r="EU35" s="97"/>
      <c r="EV35" s="97"/>
      <c r="EW35" s="97"/>
      <c r="EX35" s="97"/>
      <c r="EY35" s="97"/>
      <c r="EZ35" s="97"/>
      <c r="FA35" s="97"/>
      <c r="FB35" s="97"/>
      <c r="FC35" s="97"/>
      <c r="FD35" s="97"/>
      <c r="FE35" s="97"/>
      <c r="FF35" s="97"/>
      <c r="FG35" s="97"/>
      <c r="FH35" s="97"/>
      <c r="FI35" s="97"/>
      <c r="FJ35" s="97"/>
      <c r="FK35" s="97"/>
      <c r="FL35" s="97"/>
      <c r="FM35" s="97"/>
      <c r="FN35" s="97"/>
      <c r="FO35" s="97"/>
      <c r="FP35" s="97"/>
      <c r="FQ35" s="97"/>
      <c r="FR35" s="97"/>
      <c r="FS35" s="97"/>
      <c r="FT35" s="97"/>
      <c r="FU35" s="97"/>
      <c r="FV35" s="97"/>
      <c r="FW35" s="97"/>
      <c r="FX35" s="97"/>
      <c r="FY35" s="97"/>
      <c r="FZ35" s="97"/>
      <c r="GA35" s="97"/>
      <c r="GB35" s="97"/>
      <c r="GC35" s="97"/>
      <c r="GD35" s="97"/>
      <c r="GE35" s="97"/>
      <c r="GF35" s="97"/>
      <c r="GG35" s="97"/>
      <c r="GH35" s="97"/>
      <c r="GI35" s="97"/>
      <c r="GJ35" s="97"/>
      <c r="GK35" s="97"/>
      <c r="GL35" s="97"/>
      <c r="GM35" s="97"/>
      <c r="GN35" s="97"/>
      <c r="GO35" s="97"/>
      <c r="GP35" s="97"/>
      <c r="GQ35" s="97"/>
      <c r="GR35" s="97"/>
      <c r="GS35" s="97"/>
      <c r="GT35" s="97"/>
      <c r="GU35" s="97"/>
      <c r="GV35" s="97"/>
      <c r="GW35" s="97"/>
      <c r="GX35" s="97"/>
      <c r="GY35" s="97"/>
      <c r="GZ35" s="97"/>
      <c r="HA35" s="97"/>
      <c r="HB35" s="97"/>
      <c r="HC35" s="97"/>
      <c r="HD35" s="97"/>
      <c r="HE35" s="97"/>
      <c r="HF35" s="97"/>
      <c r="HG35" s="97"/>
      <c r="HH35" s="97"/>
      <c r="HI35" s="97"/>
      <c r="HJ35" s="97"/>
      <c r="HK35" s="97"/>
      <c r="HL35" s="97"/>
      <c r="HM35" s="97"/>
      <c r="HN35" s="97"/>
      <c r="HO35" s="97"/>
      <c r="HP35" s="97"/>
      <c r="HQ35" s="97"/>
      <c r="HR35" s="97"/>
      <c r="HS35" s="97"/>
      <c r="HT35" s="97"/>
      <c r="HU35" s="97"/>
      <c r="HV35" s="97"/>
      <c r="HW35" s="97"/>
      <c r="HX35" s="97"/>
      <c r="HY35" s="97"/>
      <c r="HZ35" s="97"/>
      <c r="IA35" s="97"/>
      <c r="IB35" s="97"/>
      <c r="IC35" s="97"/>
      <c r="ID35" s="97"/>
      <c r="IE35" s="97"/>
      <c r="IF35" s="97"/>
      <c r="IG35" s="97"/>
      <c r="IH35" s="97"/>
      <c r="II35" s="97"/>
      <c r="IJ35" s="97"/>
      <c r="IK35" s="97"/>
      <c r="IL35" s="97"/>
      <c r="IM35" s="97"/>
      <c r="IN35" s="97"/>
      <c r="IO35" s="97"/>
      <c r="IP35" s="97"/>
      <c r="IQ35" s="97"/>
      <c r="IR35" s="97"/>
      <c r="IS35" s="97"/>
      <c r="IT35" s="97"/>
      <c r="IU35" s="97"/>
      <c r="IV35" s="97"/>
      <c r="IW35" s="97"/>
      <c r="IX35" s="97"/>
      <c r="IY35" s="97"/>
      <c r="IZ35" s="97"/>
      <c r="JA35" s="97"/>
      <c r="JB35" s="97"/>
      <c r="JC35" s="97"/>
      <c r="JD35" s="97"/>
      <c r="JE35" s="97"/>
      <c r="JF35" s="97"/>
      <c r="JG35" s="97"/>
      <c r="JH35" s="97"/>
      <c r="JI35" s="97"/>
      <c r="JJ35" s="97"/>
      <c r="JK35" s="97"/>
      <c r="JL35" s="97"/>
      <c r="JM35" s="97"/>
      <c r="JN35" s="97"/>
      <c r="JO35" s="97"/>
      <c r="JP35" s="97"/>
      <c r="JQ35" s="97"/>
      <c r="JR35" s="97"/>
      <c r="JS35" s="97"/>
      <c r="JT35" s="97"/>
      <c r="JU35" s="97"/>
      <c r="JV35" s="97"/>
      <c r="JW35" s="97"/>
      <c r="JX35" s="97"/>
      <c r="JY35" s="97"/>
      <c r="JZ35" s="97"/>
      <c r="KA35" s="97"/>
      <c r="KB35" s="97"/>
      <c r="KC35" s="97"/>
      <c r="KD35" s="97"/>
      <c r="KE35" s="97"/>
      <c r="KF35" s="97"/>
      <c r="KG35" s="97"/>
      <c r="KH35" s="97"/>
      <c r="KI35" s="97"/>
      <c r="KJ35" s="97"/>
      <c r="KK35" s="97"/>
      <c r="KL35" s="97"/>
      <c r="KM35" s="97"/>
      <c r="KN35" s="97"/>
      <c r="KO35" s="97"/>
      <c r="KP35" s="97"/>
      <c r="KQ35" s="97"/>
      <c r="KR35" s="97"/>
      <c r="KS35" s="97"/>
      <c r="KT35" s="97"/>
      <c r="KU35" s="97"/>
      <c r="KV35" s="97"/>
      <c r="KW35" s="97"/>
      <c r="KX35" s="97"/>
      <c r="KY35" s="97"/>
      <c r="KZ35" s="97"/>
      <c r="LA35" s="97"/>
      <c r="LB35" s="97"/>
      <c r="LC35" s="97"/>
      <c r="LD35" s="97"/>
      <c r="LE35" s="97"/>
      <c r="LF35" s="97"/>
      <c r="LG35" s="97"/>
      <c r="LH35" s="97"/>
      <c r="LI35" s="97"/>
      <c r="LJ35" s="97"/>
      <c r="LK35" s="97"/>
      <c r="LL35" s="97"/>
      <c r="LM35" s="97"/>
      <c r="LN35" s="97"/>
      <c r="LO35" s="97"/>
      <c r="LP35" s="97"/>
      <c r="LQ35" s="97"/>
      <c r="LR35" s="97"/>
      <c r="LS35" s="97"/>
      <c r="LT35" s="97"/>
      <c r="LU35" s="97"/>
      <c r="LV35" s="97"/>
      <c r="LW35" s="97"/>
      <c r="LX35" s="97"/>
      <c r="LY35" s="97"/>
      <c r="LZ35" s="97"/>
      <c r="MA35" s="97"/>
      <c r="MB35" s="97"/>
      <c r="MC35" s="97"/>
      <c r="MD35" s="97"/>
      <c r="ME35" s="97"/>
      <c r="MF35" s="97"/>
      <c r="MG35" s="97"/>
      <c r="MH35" s="97"/>
      <c r="MI35" s="97"/>
      <c r="MJ35" s="97"/>
      <c r="MK35" s="97"/>
      <c r="ML35" s="97"/>
      <c r="MM35" s="97"/>
      <c r="MN35" s="97"/>
      <c r="MO35" s="97"/>
      <c r="MP35" s="97"/>
      <c r="MQ35" s="97"/>
      <c r="MR35" s="97"/>
      <c r="MS35" s="97"/>
      <c r="MT35" s="97"/>
      <c r="MU35" s="97"/>
      <c r="MV35" s="97"/>
      <c r="MW35" s="97"/>
      <c r="MX35" s="97"/>
      <c r="MY35" s="97"/>
      <c r="MZ35" s="97"/>
      <c r="NA35" s="97"/>
      <c r="NB35" s="97"/>
      <c r="NC35" s="97"/>
      <c r="ND35" s="97"/>
      <c r="NE35" s="97"/>
      <c r="NF35" s="97"/>
      <c r="NG35" s="97"/>
      <c r="NH35" s="97"/>
      <c r="NI35" s="97"/>
      <c r="NJ35" s="97"/>
      <c r="NK35" s="97"/>
      <c r="NL35" s="97"/>
      <c r="NM35" s="97"/>
      <c r="NN35" s="97"/>
      <c r="NO35" s="97"/>
      <c r="NP35" s="97"/>
      <c r="NQ35" s="97"/>
      <c r="NR35" s="97"/>
      <c r="NS35" s="97"/>
      <c r="NT35" s="97"/>
      <c r="NU35" s="97"/>
      <c r="NV35" s="97"/>
      <c r="NW35" s="97"/>
      <c r="NX35" s="97"/>
      <c r="NY35" s="97"/>
      <c r="NZ35" s="97"/>
      <c r="OA35" s="97"/>
      <c r="OB35" s="97"/>
      <c r="OC35" s="97"/>
      <c r="OD35" s="97"/>
      <c r="OE35" s="97"/>
      <c r="OF35" s="97"/>
      <c r="OG35" s="97"/>
      <c r="OH35" s="97"/>
      <c r="OI35" s="97"/>
      <c r="OJ35" s="97"/>
      <c r="OK35" s="97"/>
      <c r="OL35" s="97"/>
      <c r="OM35" s="97"/>
      <c r="ON35" s="97"/>
      <c r="OO35" s="97"/>
      <c r="OP35" s="97"/>
      <c r="OQ35" s="97"/>
      <c r="OR35" s="97"/>
      <c r="OS35" s="97"/>
      <c r="OT35" s="97"/>
      <c r="OU35" s="97"/>
      <c r="OV35" s="97"/>
      <c r="OW35" s="97"/>
      <c r="OX35" s="97"/>
      <c r="OY35" s="97"/>
      <c r="OZ35" s="97"/>
      <c r="PA35" s="97"/>
      <c r="PB35" s="97"/>
      <c r="PC35" s="97"/>
      <c r="PD35" s="97"/>
      <c r="PE35" s="97"/>
      <c r="PF35" s="97"/>
      <c r="PG35" s="97"/>
      <c r="PH35" s="97"/>
      <c r="PI35" s="97"/>
      <c r="PJ35" s="97"/>
      <c r="PK35" s="97"/>
      <c r="PL35" s="97"/>
      <c r="PM35" s="97"/>
      <c r="PN35" s="97"/>
      <c r="PO35" s="97"/>
      <c r="PP35" s="97"/>
      <c r="PQ35" s="97"/>
      <c r="PR35" s="97"/>
      <c r="PS35" s="97"/>
      <c r="PT35" s="97"/>
      <c r="PU35" s="97"/>
      <c r="PV35" s="97"/>
      <c r="PW35" s="97"/>
      <c r="PX35" s="97"/>
      <c r="PY35" s="97"/>
      <c r="PZ35" s="97"/>
      <c r="QA35" s="97"/>
      <c r="QB35" s="97"/>
      <c r="QC35" s="97"/>
      <c r="QD35" s="97"/>
      <c r="QE35" s="97"/>
      <c r="QF35" s="97"/>
      <c r="QG35" s="97"/>
      <c r="QH35" s="97"/>
      <c r="QI35" s="97"/>
      <c r="QJ35" s="97"/>
      <c r="QK35" s="97"/>
      <c r="QL35" s="97"/>
      <c r="QM35" s="97"/>
      <c r="QN35" s="97"/>
      <c r="QO35" s="97"/>
      <c r="QP35" s="97"/>
      <c r="QQ35" s="97"/>
      <c r="QR35" s="97"/>
      <c r="QS35" s="97"/>
      <c r="QT35" s="97"/>
      <c r="QU35" s="97"/>
      <c r="QV35" s="97"/>
      <c r="QW35" s="97"/>
      <c r="QX35" s="97"/>
      <c r="QY35" s="97"/>
      <c r="QZ35" s="97"/>
      <c r="RA35" s="97"/>
      <c r="RB35" s="97"/>
      <c r="RC35" s="97"/>
      <c r="RD35" s="97"/>
      <c r="RE35" s="97"/>
      <c r="RF35" s="97"/>
      <c r="RG35" s="97"/>
      <c r="RH35" s="97"/>
      <c r="RI35" s="97"/>
      <c r="RJ35" s="97"/>
      <c r="RK35" s="97"/>
      <c r="RL35" s="97"/>
      <c r="RM35" s="97"/>
      <c r="RN35" s="97"/>
      <c r="RO35" s="97"/>
      <c r="RP35" s="97"/>
      <c r="RQ35" s="97"/>
      <c r="RR35" s="97"/>
      <c r="RS35" s="97"/>
      <c r="RT35" s="97"/>
      <c r="RU35" s="97"/>
      <c r="RV35" s="97"/>
      <c r="RW35" s="97"/>
      <c r="RX35" s="97"/>
      <c r="RY35" s="97"/>
      <c r="RZ35" s="97"/>
      <c r="SA35" s="97"/>
      <c r="SB35" s="97"/>
      <c r="SC35" s="97"/>
      <c r="SD35" s="97"/>
      <c r="SE35" s="97"/>
      <c r="SF35" s="97"/>
      <c r="SG35" s="97"/>
      <c r="SH35" s="97"/>
      <c r="SI35" s="97"/>
      <c r="SJ35" s="97"/>
      <c r="SK35" s="97"/>
      <c r="SL35" s="97"/>
      <c r="SM35" s="97"/>
      <c r="SN35" s="97"/>
      <c r="SO35" s="97"/>
      <c r="SP35" s="97"/>
      <c r="SQ35" s="97"/>
      <c r="SR35" s="97"/>
      <c r="SS35" s="97"/>
      <c r="ST35" s="97"/>
      <c r="SU35" s="97"/>
      <c r="SV35" s="97"/>
      <c r="SW35" s="97"/>
      <c r="SX35" s="97"/>
      <c r="SY35" s="97"/>
      <c r="SZ35" s="97"/>
      <c r="TA35" s="97"/>
      <c r="TB35" s="97"/>
      <c r="TC35" s="97"/>
      <c r="TD35" s="97"/>
      <c r="TE35" s="97"/>
      <c r="TF35" s="97"/>
      <c r="TG35" s="97"/>
      <c r="TH35" s="97"/>
      <c r="TI35" s="97"/>
      <c r="TJ35" s="97"/>
      <c r="TK35" s="97"/>
      <c r="TL35" s="97"/>
      <c r="TM35" s="97"/>
      <c r="TN35" s="97"/>
      <c r="TO35" s="97"/>
      <c r="TP35" s="97"/>
      <c r="TQ35" s="97"/>
      <c r="TR35" s="97"/>
      <c r="TS35" s="97"/>
      <c r="TT35" s="97"/>
      <c r="TU35" s="97"/>
      <c r="TV35" s="97"/>
      <c r="TW35" s="97"/>
      <c r="TX35" s="97"/>
      <c r="TY35" s="97"/>
      <c r="TZ35" s="97"/>
      <c r="UA35" s="97"/>
      <c r="UB35" s="97"/>
      <c r="UC35" s="97"/>
      <c r="UD35" s="97"/>
      <c r="UE35" s="97"/>
      <c r="UF35" s="97"/>
      <c r="UG35" s="97"/>
      <c r="UH35" s="97"/>
      <c r="UI35" s="97"/>
      <c r="UJ35" s="97"/>
      <c r="UK35" s="97"/>
      <c r="UL35" s="97"/>
      <c r="UM35" s="97"/>
      <c r="UN35" s="97"/>
      <c r="UO35" s="97"/>
      <c r="UP35" s="97"/>
      <c r="UQ35" s="97"/>
      <c r="UR35" s="97"/>
      <c r="US35" s="97"/>
      <c r="UT35" s="97"/>
      <c r="UU35" s="97"/>
      <c r="UV35" s="97"/>
      <c r="UW35" s="97"/>
      <c r="UX35" s="97"/>
      <c r="UY35" s="97"/>
      <c r="UZ35" s="97"/>
      <c r="VA35" s="97"/>
      <c r="VB35" s="97"/>
      <c r="VC35" s="97"/>
      <c r="VD35" s="97"/>
      <c r="VE35" s="97"/>
      <c r="VF35" s="97"/>
      <c r="VG35" s="97"/>
      <c r="VH35" s="97"/>
      <c r="VI35" s="97"/>
      <c r="VJ35" s="97"/>
      <c r="VK35" s="97"/>
      <c r="VL35" s="97"/>
      <c r="VM35" s="97"/>
      <c r="VN35" s="97"/>
      <c r="VO35" s="97"/>
      <c r="VP35" s="97"/>
      <c r="VQ35" s="97"/>
      <c r="VR35" s="97"/>
      <c r="VS35" s="97"/>
      <c r="VT35" s="97"/>
      <c r="VU35" s="97"/>
      <c r="VV35" s="97"/>
      <c r="VW35" s="97"/>
      <c r="VX35" s="97"/>
      <c r="VY35" s="97"/>
      <c r="VZ35" s="97"/>
      <c r="WA35" s="97"/>
      <c r="WB35" s="97"/>
      <c r="WC35" s="97"/>
      <c r="WD35" s="97"/>
      <c r="WE35" s="97"/>
      <c r="WF35" s="97"/>
      <c r="WG35" s="97"/>
      <c r="WH35" s="97"/>
      <c r="WI35" s="97"/>
      <c r="WJ35" s="97"/>
      <c r="WK35" s="97"/>
      <c r="WL35" s="97"/>
      <c r="WM35" s="97"/>
      <c r="WN35" s="97"/>
      <c r="WO35" s="97"/>
      <c r="WP35" s="97"/>
      <c r="WQ35" s="97"/>
      <c r="WR35" s="97"/>
      <c r="WS35" s="97"/>
      <c r="WT35" s="97"/>
      <c r="WU35" s="97"/>
      <c r="WV35" s="97"/>
      <c r="WW35" s="97"/>
      <c r="WX35" s="97"/>
      <c r="WY35" s="97"/>
      <c r="WZ35" s="97"/>
      <c r="XA35" s="97"/>
      <c r="XB35" s="97"/>
      <c r="XC35" s="97"/>
      <c r="XD35" s="97"/>
      <c r="XE35" s="97"/>
      <c r="XF35" s="97"/>
      <c r="XG35" s="97"/>
      <c r="XH35" s="97"/>
      <c r="XI35" s="97"/>
      <c r="XJ35" s="97"/>
      <c r="XK35" s="97"/>
      <c r="XL35" s="97"/>
      <c r="XM35" s="97"/>
      <c r="XN35" s="97"/>
      <c r="XO35" s="97"/>
      <c r="XP35" s="97"/>
      <c r="XQ35" s="97"/>
      <c r="XR35" s="97"/>
      <c r="XS35" s="97"/>
      <c r="XT35" s="97"/>
      <c r="XU35" s="97"/>
      <c r="XV35" s="97"/>
      <c r="XW35" s="97"/>
      <c r="XX35" s="97"/>
      <c r="XY35" s="97"/>
      <c r="XZ35" s="97"/>
      <c r="YA35" s="97"/>
      <c r="YB35" s="97"/>
      <c r="YC35" s="97"/>
      <c r="YD35" s="97"/>
      <c r="YE35" s="97"/>
      <c r="YF35" s="97"/>
      <c r="YG35" s="97"/>
      <c r="YH35" s="97"/>
      <c r="YI35" s="97"/>
      <c r="YJ35" s="97"/>
      <c r="YK35" s="97"/>
      <c r="YL35" s="97"/>
      <c r="YM35" s="97"/>
      <c r="YN35" s="97"/>
      <c r="YO35" s="97"/>
      <c r="YP35" s="97"/>
      <c r="YQ35" s="97"/>
      <c r="YR35" s="97"/>
      <c r="YS35" s="97"/>
      <c r="YT35" s="97"/>
      <c r="YU35" s="97"/>
      <c r="YV35" s="97"/>
      <c r="YW35" s="97"/>
      <c r="YX35" s="97"/>
      <c r="YY35" s="97"/>
      <c r="YZ35" s="97"/>
      <c r="ZA35" s="97"/>
      <c r="ZB35" s="97"/>
      <c r="ZC35" s="97"/>
      <c r="ZD35" s="97"/>
      <c r="ZE35" s="97"/>
      <c r="ZF35" s="97"/>
      <c r="ZG35" s="97"/>
      <c r="ZH35" s="97"/>
      <c r="ZI35" s="97"/>
      <c r="ZJ35" s="97"/>
      <c r="ZK35" s="97"/>
      <c r="ZL35" s="97"/>
      <c r="ZM35" s="97"/>
      <c r="ZN35" s="97"/>
      <c r="ZO35" s="97"/>
      <c r="ZP35" s="97"/>
      <c r="ZQ35" s="97"/>
      <c r="ZR35" s="97"/>
      <c r="ZS35" s="97"/>
      <c r="ZT35" s="97"/>
      <c r="ZU35" s="97"/>
      <c r="ZV35" s="97"/>
      <c r="ZW35" s="97"/>
      <c r="ZX35" s="97"/>
      <c r="ZY35" s="97"/>
      <c r="ZZ35" s="97"/>
      <c r="AAA35" s="97"/>
      <c r="AAB35" s="97"/>
      <c r="AAC35" s="97"/>
      <c r="AAD35" s="97"/>
      <c r="AAE35" s="97"/>
      <c r="AAF35" s="97"/>
      <c r="AAG35" s="97"/>
      <c r="AAH35" s="97"/>
      <c r="AAI35" s="97"/>
      <c r="AAJ35" s="97"/>
      <c r="AAK35" s="97"/>
      <c r="AAL35" s="97"/>
      <c r="AAM35" s="97"/>
      <c r="AAN35" s="97"/>
      <c r="AAO35" s="97"/>
      <c r="AAP35" s="97"/>
      <c r="AAQ35" s="97"/>
      <c r="AAR35" s="97"/>
      <c r="AAS35" s="97"/>
      <c r="AAT35" s="97"/>
      <c r="AAU35" s="97"/>
      <c r="AAV35" s="97"/>
      <c r="AAW35" s="97"/>
      <c r="AAX35" s="97"/>
      <c r="AAY35" s="97"/>
      <c r="AAZ35" s="97"/>
      <c r="ABA35" s="97"/>
      <c r="ABB35" s="97"/>
      <c r="ABC35" s="97"/>
      <c r="ABD35" s="97"/>
      <c r="ABE35" s="97"/>
      <c r="ABF35" s="97"/>
      <c r="ABG35" s="97"/>
      <c r="ABH35" s="97"/>
      <c r="ABI35" s="97"/>
      <c r="ABJ35" s="97"/>
      <c r="ABK35" s="97"/>
      <c r="ABL35" s="97"/>
      <c r="ABM35" s="97"/>
      <c r="ABN35" s="97"/>
      <c r="ABO35" s="97"/>
      <c r="ABP35" s="97"/>
      <c r="ABQ35" s="97"/>
      <c r="ABR35" s="97"/>
      <c r="ABS35" s="97"/>
      <c r="ABT35" s="97"/>
      <c r="ABU35" s="97"/>
      <c r="ABV35" s="97"/>
      <c r="ABW35" s="97"/>
      <c r="ABX35" s="97"/>
      <c r="ABY35" s="97"/>
      <c r="ABZ35" s="97"/>
      <c r="ACA35" s="97"/>
      <c r="ACB35" s="97"/>
      <c r="ACC35" s="97"/>
      <c r="ACD35" s="97"/>
      <c r="ACE35" s="97"/>
      <c r="ACF35" s="97"/>
      <c r="ACG35" s="97"/>
      <c r="ACH35" s="97"/>
      <c r="ACI35" s="97"/>
      <c r="ACJ35" s="97"/>
      <c r="ACK35" s="97"/>
      <c r="ACL35" s="97"/>
      <c r="ACM35" s="97"/>
      <c r="ACN35" s="97"/>
      <c r="ACO35" s="97"/>
      <c r="ACP35" s="97"/>
      <c r="ACQ35" s="97"/>
      <c r="ACR35" s="97"/>
      <c r="ACS35" s="97"/>
      <c r="ACT35" s="97"/>
      <c r="ACU35" s="97"/>
      <c r="ACV35" s="97"/>
      <c r="ACW35" s="97"/>
      <c r="ACX35" s="97"/>
      <c r="ACY35" s="97"/>
      <c r="ACZ35" s="97"/>
      <c r="ADA35" s="97"/>
      <c r="ADB35" s="97"/>
      <c r="ADC35" s="97"/>
      <c r="ADD35" s="97"/>
      <c r="ADE35" s="97"/>
      <c r="ADF35" s="97"/>
      <c r="ADG35" s="97"/>
      <c r="ADH35" s="97"/>
      <c r="ADI35" s="97"/>
      <c r="ADJ35" s="97"/>
      <c r="ADK35" s="97"/>
      <c r="ADL35" s="97"/>
      <c r="ADM35" s="97"/>
      <c r="ADN35" s="97"/>
      <c r="ADO35" s="97"/>
      <c r="ADP35" s="97"/>
      <c r="ADQ35" s="97"/>
      <c r="ADR35" s="97"/>
      <c r="ADS35" s="97"/>
      <c r="ADT35" s="97"/>
      <c r="ADU35" s="97"/>
      <c r="ADV35" s="97"/>
      <c r="ADW35" s="97"/>
      <c r="ADX35" s="97"/>
      <c r="ADY35" s="97"/>
      <c r="ADZ35" s="97"/>
      <c r="AEA35" s="97"/>
      <c r="AEB35" s="97"/>
      <c r="AEC35" s="97"/>
      <c r="AED35" s="97"/>
      <c r="AEE35" s="97"/>
      <c r="AEF35" s="97"/>
      <c r="AEG35" s="97"/>
      <c r="AEH35" s="97"/>
      <c r="AEI35" s="97"/>
      <c r="AEJ35" s="97"/>
      <c r="AEK35" s="97"/>
      <c r="AEL35" s="97"/>
      <c r="AEM35" s="97"/>
      <c r="AEN35" s="97"/>
      <c r="AEO35" s="97"/>
      <c r="AEP35" s="97"/>
      <c r="AEQ35" s="97"/>
      <c r="AER35" s="97"/>
      <c r="AES35" s="97"/>
      <c r="AET35" s="97"/>
      <c r="AEU35" s="97"/>
      <c r="AEV35" s="97"/>
      <c r="AEW35" s="97"/>
      <c r="AEX35" s="97"/>
      <c r="AEY35" s="97"/>
      <c r="AEZ35" s="97"/>
      <c r="AFA35" s="97"/>
      <c r="AFB35" s="97"/>
      <c r="AFC35" s="97"/>
      <c r="AFD35" s="97"/>
      <c r="AFE35" s="97"/>
      <c r="AFF35" s="97"/>
      <c r="AFG35" s="97"/>
      <c r="AFH35" s="97"/>
      <c r="AFI35" s="97"/>
      <c r="AFJ35" s="97"/>
      <c r="AFK35" s="97"/>
      <c r="AFL35" s="97"/>
      <c r="AFM35" s="97"/>
      <c r="AFN35" s="97"/>
      <c r="AFO35" s="97"/>
      <c r="AFP35" s="97"/>
      <c r="AFQ35" s="97"/>
      <c r="AFR35" s="97"/>
      <c r="AFS35" s="97"/>
      <c r="AFT35" s="97"/>
      <c r="AFU35" s="97"/>
      <c r="AFV35" s="97"/>
      <c r="AFW35" s="97"/>
      <c r="AFX35" s="97"/>
      <c r="AFY35" s="97"/>
      <c r="AFZ35" s="97"/>
      <c r="AGA35" s="97"/>
      <c r="AGB35" s="97"/>
      <c r="AGC35" s="97"/>
      <c r="AGD35" s="97"/>
      <c r="AGE35" s="97"/>
      <c r="AGF35" s="97"/>
      <c r="AGG35" s="97"/>
      <c r="AGH35" s="97"/>
      <c r="AGI35" s="97"/>
      <c r="AGJ35" s="97"/>
      <c r="AGK35" s="97"/>
      <c r="AGL35" s="97"/>
      <c r="AGM35" s="97"/>
      <c r="AGN35" s="97"/>
      <c r="AGO35" s="97"/>
      <c r="AGP35" s="97"/>
      <c r="AGQ35" s="97"/>
      <c r="AGR35" s="97"/>
      <c r="AGS35" s="97"/>
      <c r="AGT35" s="97"/>
      <c r="AGU35" s="97"/>
      <c r="AGV35" s="97"/>
      <c r="AGW35" s="97"/>
      <c r="AGX35" s="97"/>
      <c r="AGY35" s="97"/>
      <c r="AGZ35" s="97"/>
      <c r="AHA35" s="97"/>
      <c r="AHB35" s="97"/>
      <c r="AHC35" s="97"/>
      <c r="AHD35" s="97"/>
      <c r="AHE35" s="97"/>
      <c r="AHF35" s="97"/>
      <c r="AHG35" s="97"/>
      <c r="AHH35" s="97"/>
      <c r="AHI35" s="97"/>
      <c r="AHJ35" s="97"/>
      <c r="AHK35" s="97"/>
      <c r="AHL35" s="97"/>
      <c r="AHM35" s="97"/>
      <c r="AHN35" s="97"/>
      <c r="AHO35" s="97"/>
      <c r="AHP35" s="97"/>
      <c r="AHQ35" s="97"/>
      <c r="AHR35" s="97"/>
      <c r="AHS35" s="97"/>
      <c r="AHT35" s="97"/>
      <c r="AHU35" s="97"/>
      <c r="AHV35" s="97"/>
      <c r="AHW35" s="97"/>
      <c r="AHX35" s="97"/>
      <c r="AHY35" s="97"/>
      <c r="AHZ35" s="97"/>
      <c r="AIA35" s="97"/>
      <c r="AIB35" s="97"/>
      <c r="AIC35" s="97"/>
      <c r="AID35" s="97"/>
      <c r="AIE35" s="97"/>
      <c r="AIF35" s="97"/>
      <c r="AIG35" s="97"/>
      <c r="AIH35" s="97"/>
      <c r="AII35" s="97"/>
      <c r="AIJ35" s="97"/>
      <c r="AIK35" s="97"/>
      <c r="AIL35" s="97"/>
      <c r="AIM35" s="97"/>
      <c r="AIN35" s="97"/>
      <c r="AIO35" s="97"/>
      <c r="AIP35" s="97"/>
      <c r="AIQ35" s="97"/>
      <c r="AIR35" s="97"/>
      <c r="AIS35" s="97"/>
      <c r="AIT35" s="97"/>
      <c r="AIU35" s="97"/>
      <c r="AIV35" s="97"/>
      <c r="AIW35" s="97"/>
      <c r="AIX35" s="97"/>
      <c r="AIY35" s="97"/>
      <c r="AIZ35" s="97"/>
      <c r="AJA35" s="97"/>
      <c r="AJB35" s="97"/>
      <c r="AJC35" s="97"/>
      <c r="AJD35" s="97"/>
      <c r="AJE35" s="97"/>
      <c r="AJF35" s="97"/>
      <c r="AJG35" s="97"/>
      <c r="AJH35" s="97"/>
      <c r="AJI35" s="97"/>
      <c r="AJJ35" s="97"/>
      <c r="AJK35" s="97"/>
      <c r="AJL35" s="97"/>
      <c r="AJM35" s="97"/>
      <c r="AJN35" s="97"/>
      <c r="AJO35" s="97"/>
      <c r="AJP35" s="97"/>
      <c r="AJQ35" s="97"/>
      <c r="AJR35" s="97"/>
      <c r="AJS35" s="97"/>
      <c r="AJT35" s="97"/>
      <c r="AJU35" s="97"/>
      <c r="AJV35" s="97"/>
      <c r="AJW35" s="97"/>
      <c r="AJX35" s="97"/>
      <c r="AJY35" s="97"/>
      <c r="AJZ35" s="97"/>
      <c r="AKA35" s="97"/>
      <c r="AKB35" s="97"/>
      <c r="AKC35" s="97"/>
      <c r="AKD35" s="97"/>
      <c r="AKE35" s="97"/>
      <c r="AKF35" s="97"/>
      <c r="AKG35" s="97"/>
      <c r="AKH35" s="97"/>
      <c r="AKI35" s="97"/>
      <c r="AKJ35" s="97"/>
      <c r="AKK35" s="97"/>
      <c r="AKL35" s="97"/>
      <c r="AKM35" s="97"/>
      <c r="AKN35" s="97"/>
      <c r="AKO35" s="97"/>
      <c r="AKP35" s="97"/>
      <c r="AKQ35" s="97"/>
      <c r="AKR35" s="97"/>
      <c r="AKS35" s="97"/>
      <c r="AKT35" s="97"/>
      <c r="AKU35" s="97"/>
      <c r="AKV35" s="97"/>
      <c r="AKW35" s="97"/>
      <c r="AKX35" s="97"/>
      <c r="AKY35" s="97"/>
      <c r="AKZ35" s="97"/>
      <c r="ALA35" s="97"/>
      <c r="ALB35" s="97"/>
      <c r="ALC35" s="97"/>
      <c r="ALD35" s="97"/>
      <c r="ALE35" s="97"/>
      <c r="ALF35" s="97"/>
      <c r="ALG35" s="97"/>
      <c r="ALH35" s="97"/>
      <c r="ALI35" s="97"/>
      <c r="ALJ35" s="97"/>
      <c r="ALK35" s="97"/>
      <c r="ALL35" s="97"/>
      <c r="ALM35" s="97"/>
      <c r="ALN35" s="97"/>
      <c r="ALO35" s="97"/>
      <c r="ALP35" s="97"/>
      <c r="ALQ35" s="97"/>
      <c r="ALR35" s="97"/>
      <c r="ALS35" s="97"/>
      <c r="ALT35" s="97"/>
      <c r="ALU35" s="97"/>
      <c r="ALV35" s="97"/>
      <c r="ALW35" s="97"/>
      <c r="ALX35" s="97"/>
      <c r="ALY35" s="97"/>
      <c r="ALZ35" s="97"/>
      <c r="AMA35" s="97"/>
      <c r="AMB35" s="97"/>
      <c r="AMC35" s="97"/>
      <c r="AMD35" s="97"/>
      <c r="AME35" s="97"/>
      <c r="AMF35" s="97"/>
      <c r="AMG35" s="97"/>
      <c r="AMH35" s="97"/>
      <c r="AMI35" s="97"/>
      <c r="AMJ35" s="97"/>
      <c r="AMK35" s="97"/>
    </row>
    <row r="36" spans="1:1025" ht="38.25" customHeight="1" x14ac:dyDescent="0.2">
      <c r="A36" s="11" t="s">
        <v>200</v>
      </c>
      <c r="B36" s="31">
        <f>SUM(B37+B38)</f>
        <v>3607</v>
      </c>
      <c r="C36" s="31">
        <f t="shared" ref="C36:M36" si="11">SUM(C37+C38)</f>
        <v>0</v>
      </c>
      <c r="D36" s="31">
        <f t="shared" si="11"/>
        <v>0</v>
      </c>
      <c r="E36" s="31">
        <f t="shared" si="11"/>
        <v>0</v>
      </c>
      <c r="F36" s="31">
        <f t="shared" si="11"/>
        <v>0</v>
      </c>
      <c r="G36" s="31">
        <f t="shared" si="11"/>
        <v>0</v>
      </c>
      <c r="H36" s="31">
        <f t="shared" si="11"/>
        <v>0</v>
      </c>
      <c r="I36" s="31">
        <f t="shared" si="11"/>
        <v>0</v>
      </c>
      <c r="J36" s="31">
        <f t="shared" si="11"/>
        <v>0</v>
      </c>
      <c r="K36" s="31">
        <f t="shared" si="11"/>
        <v>3607</v>
      </c>
      <c r="L36" s="31">
        <f t="shared" si="11"/>
        <v>175</v>
      </c>
      <c r="M36" s="31">
        <f t="shared" si="11"/>
        <v>175</v>
      </c>
      <c r="N36" s="31"/>
      <c r="O36" s="31"/>
    </row>
    <row r="37" spans="1:1025" ht="27.75" customHeight="1" x14ac:dyDescent="0.2">
      <c r="A37" s="23" t="s">
        <v>189</v>
      </c>
      <c r="B37" s="217">
        <v>205</v>
      </c>
      <c r="C37" s="217">
        <v>0</v>
      </c>
      <c r="D37" s="217">
        <v>0</v>
      </c>
      <c r="E37" s="217">
        <v>0</v>
      </c>
      <c r="F37" s="217">
        <v>0</v>
      </c>
      <c r="G37" s="217">
        <v>0</v>
      </c>
      <c r="H37" s="217">
        <v>0</v>
      </c>
      <c r="I37" s="217">
        <v>0</v>
      </c>
      <c r="J37" s="217">
        <v>0</v>
      </c>
      <c r="K37" s="217">
        <v>205</v>
      </c>
      <c r="L37" s="217">
        <v>175</v>
      </c>
      <c r="M37" s="217">
        <v>175</v>
      </c>
      <c r="N37" s="12">
        <f t="shared" ref="N37:P37" si="12">N38+N39</f>
        <v>0</v>
      </c>
      <c r="O37" s="12">
        <f t="shared" si="12"/>
        <v>0</v>
      </c>
      <c r="P37" s="12">
        <f t="shared" si="12"/>
        <v>0</v>
      </c>
    </row>
    <row r="38" spans="1:1025" ht="38.25" customHeight="1" x14ac:dyDescent="0.2">
      <c r="A38" s="23" t="s">
        <v>190</v>
      </c>
      <c r="B38" s="217">
        <v>3402</v>
      </c>
      <c r="C38" s="217">
        <v>0</v>
      </c>
      <c r="D38" s="217">
        <v>0</v>
      </c>
      <c r="E38" s="217">
        <v>0</v>
      </c>
      <c r="F38" s="217">
        <v>0</v>
      </c>
      <c r="G38" s="217">
        <v>0</v>
      </c>
      <c r="H38" s="217">
        <v>0</v>
      </c>
      <c r="I38" s="217">
        <v>0</v>
      </c>
      <c r="J38" s="217">
        <v>0</v>
      </c>
      <c r="K38" s="217">
        <v>3402</v>
      </c>
      <c r="L38" s="217">
        <v>0</v>
      </c>
      <c r="M38" s="217">
        <v>0</v>
      </c>
      <c r="N38" s="12"/>
      <c r="O38" s="12"/>
      <c r="P38" s="53"/>
    </row>
    <row r="39" spans="1:1025" ht="24.75" customHeight="1" x14ac:dyDescent="0.2">
      <c r="A39" s="29" t="s">
        <v>201</v>
      </c>
      <c r="B39" s="129">
        <f>SUM(B40+B41+B42)</f>
        <v>93346</v>
      </c>
      <c r="C39" s="129">
        <f t="shared" ref="C39:M39" si="13">SUM(C40+C41+C42)</f>
        <v>232</v>
      </c>
      <c r="D39" s="129">
        <f t="shared" si="13"/>
        <v>14</v>
      </c>
      <c r="E39" s="129">
        <f t="shared" si="13"/>
        <v>0</v>
      </c>
      <c r="F39" s="129">
        <f t="shared" si="13"/>
        <v>0</v>
      </c>
      <c r="G39" s="129">
        <f t="shared" si="13"/>
        <v>0</v>
      </c>
      <c r="H39" s="129">
        <f t="shared" si="13"/>
        <v>6</v>
      </c>
      <c r="I39" s="129">
        <f t="shared" si="13"/>
        <v>0</v>
      </c>
      <c r="J39" s="129">
        <f t="shared" si="13"/>
        <v>232</v>
      </c>
      <c r="K39" s="129">
        <f t="shared" si="13"/>
        <v>93823</v>
      </c>
      <c r="L39" s="129">
        <f t="shared" si="13"/>
        <v>19482</v>
      </c>
      <c r="M39" s="129">
        <f t="shared" si="13"/>
        <v>4352</v>
      </c>
      <c r="N39" s="12"/>
      <c r="O39" s="12"/>
      <c r="P39" s="53"/>
    </row>
    <row r="40" spans="1:1025" ht="25.5" x14ac:dyDescent="0.2">
      <c r="A40" s="23" t="s">
        <v>191</v>
      </c>
      <c r="B40" s="168">
        <v>29172</v>
      </c>
      <c r="C40" s="168">
        <v>0</v>
      </c>
      <c r="D40" s="168">
        <v>0</v>
      </c>
      <c r="E40" s="168">
        <v>0</v>
      </c>
      <c r="F40" s="168">
        <v>0</v>
      </c>
      <c r="G40" s="168">
        <v>0</v>
      </c>
      <c r="H40" s="168">
        <v>0</v>
      </c>
      <c r="I40" s="168">
        <v>0</v>
      </c>
      <c r="J40" s="168">
        <v>232</v>
      </c>
      <c r="K40" s="168">
        <v>29404</v>
      </c>
      <c r="L40" s="168">
        <v>2929</v>
      </c>
      <c r="M40" s="168">
        <v>2717</v>
      </c>
      <c r="N40" s="12">
        <f t="shared" ref="N40:P40" si="14">41:41+42:42</f>
        <v>0</v>
      </c>
      <c r="O40" s="12">
        <f t="shared" si="14"/>
        <v>0</v>
      </c>
      <c r="P40" s="53">
        <f t="shared" si="14"/>
        <v>0</v>
      </c>
    </row>
    <row r="41" spans="1:1025" ht="38.25" customHeight="1" x14ac:dyDescent="0.2">
      <c r="A41" s="23" t="s">
        <v>192</v>
      </c>
      <c r="B41" s="168">
        <v>24657</v>
      </c>
      <c r="C41" s="168">
        <v>228</v>
      </c>
      <c r="D41" s="168">
        <v>0</v>
      </c>
      <c r="E41" s="168">
        <v>0</v>
      </c>
      <c r="F41" s="168">
        <v>0</v>
      </c>
      <c r="G41" s="168">
        <v>0</v>
      </c>
      <c r="H41" s="168">
        <v>0</v>
      </c>
      <c r="I41" s="168">
        <v>0</v>
      </c>
      <c r="J41" s="168">
        <v>0</v>
      </c>
      <c r="K41" s="168">
        <v>24885</v>
      </c>
      <c r="L41" s="168">
        <v>555</v>
      </c>
      <c r="M41" s="168">
        <v>134</v>
      </c>
      <c r="N41" s="49"/>
      <c r="O41" s="49"/>
      <c r="P41" s="56"/>
    </row>
    <row r="42" spans="1:1025" ht="25.5" x14ac:dyDescent="0.2">
      <c r="A42" s="123" t="s">
        <v>193</v>
      </c>
      <c r="B42" s="168">
        <v>39517</v>
      </c>
      <c r="C42" s="168">
        <v>4</v>
      </c>
      <c r="D42" s="168">
        <v>14</v>
      </c>
      <c r="E42" s="168">
        <v>0</v>
      </c>
      <c r="F42" s="168">
        <v>0</v>
      </c>
      <c r="G42" s="168">
        <v>0</v>
      </c>
      <c r="H42" s="168">
        <v>6</v>
      </c>
      <c r="I42" s="168">
        <v>0</v>
      </c>
      <c r="J42" s="168">
        <v>0</v>
      </c>
      <c r="K42" s="168">
        <v>39534</v>
      </c>
      <c r="L42" s="168">
        <v>15998</v>
      </c>
      <c r="M42" s="168">
        <v>1501</v>
      </c>
      <c r="N42" s="12"/>
      <c r="O42" s="12"/>
      <c r="P42" s="53"/>
    </row>
    <row r="43" spans="1:1025" ht="15.75" customHeight="1" x14ac:dyDescent="0.2">
      <c r="A43" s="11" t="s">
        <v>202</v>
      </c>
      <c r="B43" s="129">
        <f t="shared" ref="B43:M43" si="15">B44+B45</f>
        <v>6875</v>
      </c>
      <c r="C43" s="129">
        <f t="shared" si="15"/>
        <v>6</v>
      </c>
      <c r="D43" s="129">
        <f t="shared" si="15"/>
        <v>778</v>
      </c>
      <c r="E43" s="129">
        <f t="shared" si="15"/>
        <v>0</v>
      </c>
      <c r="F43" s="129">
        <f t="shared" si="15"/>
        <v>0</v>
      </c>
      <c r="G43" s="129">
        <f t="shared" si="15"/>
        <v>0</v>
      </c>
      <c r="H43" s="129">
        <f t="shared" si="15"/>
        <v>0</v>
      </c>
      <c r="I43" s="129">
        <f t="shared" si="15"/>
        <v>0</v>
      </c>
      <c r="J43" s="129">
        <f t="shared" si="15"/>
        <v>70</v>
      </c>
      <c r="K43" s="129">
        <f t="shared" si="15"/>
        <v>7729</v>
      </c>
      <c r="L43" s="129">
        <f t="shared" si="15"/>
        <v>1703</v>
      </c>
      <c r="M43" s="129">
        <f t="shared" si="15"/>
        <v>180</v>
      </c>
      <c r="N43" s="64">
        <f>SUM(N7+N11+N16+N17+N25+N31+N34+N35+N36+37:37+40:40)</f>
        <v>0</v>
      </c>
      <c r="O43" s="65">
        <f>SUM(O7+O11+O16+O17+O25+O31+O34+O35+O36+37:37+40:40)</f>
        <v>0</v>
      </c>
      <c r="P43" s="58">
        <f>SUM(P7+P11+P16+P17+P25+P31+P34+P35+P36+37:37+40:40)</f>
        <v>0</v>
      </c>
    </row>
    <row r="44" spans="1:1025" ht="20.25" customHeight="1" x14ac:dyDescent="0.2">
      <c r="A44" s="124" t="s">
        <v>194</v>
      </c>
      <c r="B44" s="175">
        <v>3209</v>
      </c>
      <c r="C44" s="175">
        <v>0</v>
      </c>
      <c r="D44" s="175">
        <v>273</v>
      </c>
      <c r="E44" s="175">
        <v>0</v>
      </c>
      <c r="F44" s="175">
        <v>0</v>
      </c>
      <c r="G44" s="175">
        <v>0</v>
      </c>
      <c r="H44" s="175">
        <v>0</v>
      </c>
      <c r="I44" s="175">
        <v>0</v>
      </c>
      <c r="J44" s="175">
        <v>0</v>
      </c>
      <c r="K44" s="175">
        <v>3482</v>
      </c>
      <c r="L44" s="175">
        <v>1292</v>
      </c>
      <c r="M44" s="175"/>
      <c r="N44" s="66"/>
      <c r="O44" s="66"/>
    </row>
    <row r="45" spans="1:1025" ht="41.25" customHeight="1" x14ac:dyDescent="0.2">
      <c r="A45" s="124" t="s">
        <v>195</v>
      </c>
      <c r="B45" s="174">
        <v>3666</v>
      </c>
      <c r="C45" s="174">
        <v>6</v>
      </c>
      <c r="D45" s="174">
        <v>505</v>
      </c>
      <c r="E45" s="174">
        <v>0</v>
      </c>
      <c r="F45" s="174">
        <v>0</v>
      </c>
      <c r="G45" s="174">
        <v>0</v>
      </c>
      <c r="H45" s="174">
        <v>0</v>
      </c>
      <c r="I45" s="174">
        <v>0</v>
      </c>
      <c r="J45" s="174">
        <v>70</v>
      </c>
      <c r="K45" s="174">
        <v>4247</v>
      </c>
      <c r="L45" s="174">
        <v>411</v>
      </c>
      <c r="M45" s="174">
        <v>180</v>
      </c>
    </row>
    <row r="46" spans="1:1025" ht="25.5" x14ac:dyDescent="0.2">
      <c r="A46" s="127" t="s">
        <v>206</v>
      </c>
      <c r="B46" s="145">
        <f>SUM(B7+B10+B13+B18)</f>
        <v>1557974</v>
      </c>
      <c r="C46" s="145">
        <f t="shared" ref="C46:M46" si="16">SUM(C7+C10+C13+C18)</f>
        <v>83994</v>
      </c>
      <c r="D46" s="145">
        <f t="shared" si="16"/>
        <v>956</v>
      </c>
      <c r="E46" s="145">
        <f t="shared" si="16"/>
        <v>151</v>
      </c>
      <c r="F46" s="145">
        <f t="shared" si="16"/>
        <v>2235</v>
      </c>
      <c r="G46" s="145">
        <f t="shared" si="16"/>
        <v>983</v>
      </c>
      <c r="H46" s="145">
        <f t="shared" si="16"/>
        <v>1025</v>
      </c>
      <c r="I46" s="145">
        <f t="shared" si="16"/>
        <v>0</v>
      </c>
      <c r="J46" s="145">
        <f t="shared" si="16"/>
        <v>700</v>
      </c>
      <c r="K46" s="145">
        <f t="shared" si="16"/>
        <v>1647289</v>
      </c>
      <c r="L46" s="145">
        <f t="shared" si="16"/>
        <v>893919</v>
      </c>
      <c r="M46" s="145">
        <f t="shared" si="16"/>
        <v>698972</v>
      </c>
    </row>
    <row r="50" spans="2:13" x14ac:dyDescent="0.2">
      <c r="B50" s="36"/>
    </row>
    <row r="52" spans="2:13" x14ac:dyDescent="0.2">
      <c r="K52" s="67"/>
      <c r="M52" s="67"/>
    </row>
    <row r="53" spans="2:13" x14ac:dyDescent="0.2">
      <c r="M53" s="67"/>
    </row>
    <row r="66" spans="13:13" x14ac:dyDescent="0.2">
      <c r="M66" s="67"/>
    </row>
    <row r="68" spans="13:13" x14ac:dyDescent="0.2">
      <c r="M68" s="67"/>
    </row>
    <row r="81" spans="2:13" x14ac:dyDescent="0.2">
      <c r="M81" s="67"/>
    </row>
    <row r="88" spans="2:13" x14ac:dyDescent="0.2">
      <c r="B88" s="67"/>
      <c r="C88" s="67"/>
      <c r="D88" s="67"/>
      <c r="E88" s="67"/>
      <c r="F88" s="67"/>
      <c r="G88" s="67"/>
      <c r="H88" s="67"/>
      <c r="I88" s="67"/>
      <c r="J88" s="67"/>
      <c r="K88" s="67"/>
      <c r="L88" s="67"/>
      <c r="M88" s="67"/>
    </row>
  </sheetData>
  <mergeCells count="17">
    <mergeCell ref="K3:K4"/>
    <mergeCell ref="L3:L4"/>
    <mergeCell ref="M3:M4"/>
    <mergeCell ref="N3:N4"/>
    <mergeCell ref="O3:O4"/>
    <mergeCell ref="A1:A5"/>
    <mergeCell ref="B1:M1"/>
    <mergeCell ref="B2:O2"/>
    <mergeCell ref="B3:B4"/>
    <mergeCell ref="C3:C4"/>
    <mergeCell ref="D3:D4"/>
    <mergeCell ref="E3:E4"/>
    <mergeCell ref="F3:F4"/>
    <mergeCell ref="G3:G4"/>
    <mergeCell ref="H3:H4"/>
    <mergeCell ref="I3:I4"/>
    <mergeCell ref="J3:J4"/>
  </mergeCells>
  <pageMargins left="0.75" right="0.75" top="1" bottom="1" header="0.51180555555555496" footer="0.51180555555555496"/>
  <pageSetup paperSize="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1"/>
  <sheetViews>
    <sheetView topLeftCell="B43" zoomScale="112" zoomScaleNormal="112" workbookViewId="0">
      <selection activeCell="N47" sqref="N47"/>
    </sheetView>
  </sheetViews>
  <sheetFormatPr defaultRowHeight="12.75" x14ac:dyDescent="0.2"/>
  <cols>
    <col min="1" max="1" width="54.28515625" style="39" customWidth="1"/>
    <col min="2" max="2" width="11.140625" style="39" customWidth="1"/>
    <col min="3" max="3" width="8" style="39" hidden="1" customWidth="1"/>
    <col min="4" max="4" width="9.85546875" style="39" customWidth="1"/>
    <col min="5" max="5" width="8.7109375" style="39" customWidth="1"/>
    <col min="6" max="6" width="8.42578125" style="39" customWidth="1"/>
    <col min="7" max="7" width="9.7109375" style="39" customWidth="1"/>
    <col min="8" max="8" width="13.85546875" style="39" customWidth="1"/>
    <col min="9" max="9" width="10.7109375" style="39" customWidth="1"/>
    <col min="10" max="10" width="9.85546875" style="39" customWidth="1"/>
    <col min="11" max="11" width="9.7109375" style="39" customWidth="1"/>
    <col min="12" max="12" width="11" style="39" customWidth="1"/>
    <col min="13" max="13" width="9.140625" style="39" hidden="1" customWidth="1"/>
    <col min="14" max="14" width="12.140625" style="39" customWidth="1"/>
    <col min="15" max="15" width="11.42578125" style="39" customWidth="1"/>
    <col min="16" max="16" width="12.5703125" style="39" customWidth="1"/>
    <col min="17" max="24" width="9.140625" style="39" customWidth="1"/>
    <col min="25" max="25" width="12" style="39" customWidth="1"/>
    <col min="26" max="26" width="13.85546875" style="39" customWidth="1"/>
    <col min="27" max="1025" width="9.140625" style="39" customWidth="1"/>
  </cols>
  <sheetData>
    <row r="1" spans="1:16" ht="26.25" customHeight="1" x14ac:dyDescent="0.2">
      <c r="A1" s="271" t="s">
        <v>4</v>
      </c>
      <c r="B1" s="286" t="s">
        <v>18</v>
      </c>
      <c r="C1" s="286"/>
      <c r="D1" s="286"/>
      <c r="E1" s="286"/>
      <c r="F1" s="286"/>
      <c r="G1" s="286"/>
      <c r="H1" s="286"/>
      <c r="I1" s="286"/>
      <c r="J1" s="286"/>
      <c r="K1" s="286"/>
      <c r="L1" s="286"/>
      <c r="M1" s="286"/>
      <c r="N1" s="286"/>
      <c r="O1" s="286"/>
      <c r="P1" s="69"/>
    </row>
    <row r="2" spans="1:16" ht="16.5" customHeight="1" x14ac:dyDescent="0.2">
      <c r="A2" s="271"/>
      <c r="B2" s="287" t="s">
        <v>41</v>
      </c>
      <c r="C2" s="287"/>
      <c r="D2" s="287"/>
      <c r="E2" s="287"/>
      <c r="F2" s="287"/>
      <c r="G2" s="287"/>
      <c r="H2" s="287"/>
      <c r="I2" s="287"/>
      <c r="J2" s="287"/>
      <c r="K2" s="287"/>
      <c r="L2" s="287"/>
      <c r="M2" s="287"/>
      <c r="N2" s="287"/>
      <c r="O2" s="287"/>
    </row>
    <row r="3" spans="1:16" ht="16.5" customHeight="1" x14ac:dyDescent="0.2">
      <c r="A3" s="271"/>
      <c r="B3" s="278" t="s">
        <v>36</v>
      </c>
      <c r="C3" s="278" t="s">
        <v>42</v>
      </c>
      <c r="D3" s="278" t="s">
        <v>37</v>
      </c>
      <c r="E3" s="278" t="s">
        <v>22</v>
      </c>
      <c r="F3" s="285" t="s">
        <v>23</v>
      </c>
      <c r="G3" s="278" t="s">
        <v>24</v>
      </c>
      <c r="H3" s="278" t="s">
        <v>25</v>
      </c>
      <c r="I3" s="285" t="s">
        <v>26</v>
      </c>
      <c r="J3" s="285" t="s">
        <v>27</v>
      </c>
      <c r="K3" s="285" t="s">
        <v>28</v>
      </c>
      <c r="L3" s="285" t="s">
        <v>38</v>
      </c>
      <c r="M3" s="285" t="s">
        <v>31</v>
      </c>
      <c r="N3" s="285" t="s">
        <v>30</v>
      </c>
      <c r="O3" s="278" t="s">
        <v>31</v>
      </c>
    </row>
    <row r="4" spans="1:16" ht="87" customHeight="1" x14ac:dyDescent="0.2">
      <c r="A4" s="271"/>
      <c r="B4" s="278"/>
      <c r="C4" s="278"/>
      <c r="D4" s="278"/>
      <c r="E4" s="278"/>
      <c r="F4" s="285"/>
      <c r="G4" s="278"/>
      <c r="H4" s="278"/>
      <c r="I4" s="285"/>
      <c r="J4" s="285"/>
      <c r="K4" s="285"/>
      <c r="L4" s="285"/>
      <c r="M4" s="285"/>
      <c r="N4" s="285"/>
      <c r="O4" s="278"/>
    </row>
    <row r="5" spans="1:16" x14ac:dyDescent="0.2">
      <c r="A5" s="271"/>
      <c r="B5" s="70" t="s">
        <v>32</v>
      </c>
      <c r="C5" s="68" t="s">
        <v>32</v>
      </c>
      <c r="D5" s="68" t="s">
        <v>32</v>
      </c>
      <c r="E5" s="68" t="s">
        <v>32</v>
      </c>
      <c r="F5" s="68" t="s">
        <v>32</v>
      </c>
      <c r="G5" s="68" t="s">
        <v>32</v>
      </c>
      <c r="H5" s="68" t="s">
        <v>32</v>
      </c>
      <c r="I5" s="68" t="s">
        <v>33</v>
      </c>
      <c r="J5" s="68" t="s">
        <v>32</v>
      </c>
      <c r="K5" s="68" t="s">
        <v>32</v>
      </c>
      <c r="L5" s="68" t="s">
        <v>32</v>
      </c>
      <c r="M5" s="68" t="s">
        <v>32</v>
      </c>
      <c r="N5" s="68" t="s">
        <v>32</v>
      </c>
      <c r="O5" s="68" t="s">
        <v>32</v>
      </c>
    </row>
    <row r="6" spans="1:16" x14ac:dyDescent="0.2">
      <c r="A6" s="68" t="s">
        <v>43</v>
      </c>
      <c r="B6" s="68">
        <v>41</v>
      </c>
      <c r="C6" s="68">
        <v>42</v>
      </c>
      <c r="D6" s="68">
        <v>42</v>
      </c>
      <c r="E6" s="68">
        <v>43</v>
      </c>
      <c r="F6" s="68">
        <v>44</v>
      </c>
      <c r="G6" s="68">
        <v>45</v>
      </c>
      <c r="H6" s="68">
        <v>46</v>
      </c>
      <c r="I6" s="68">
        <v>47</v>
      </c>
      <c r="J6" s="68">
        <v>48</v>
      </c>
      <c r="K6" s="68">
        <v>49</v>
      </c>
      <c r="L6" s="68">
        <v>50</v>
      </c>
      <c r="M6" s="68">
        <v>51</v>
      </c>
      <c r="N6" s="68">
        <v>51</v>
      </c>
      <c r="O6" s="68">
        <v>52</v>
      </c>
    </row>
    <row r="7" spans="1:16" ht="14.25" x14ac:dyDescent="0.2">
      <c r="A7" s="147" t="s">
        <v>172</v>
      </c>
      <c r="B7" s="137">
        <f>SUM(B8+B9)</f>
        <v>1946940</v>
      </c>
      <c r="C7" s="137">
        <f t="shared" ref="C7:O7" si="0">SUM(C8+C9)</f>
        <v>502064</v>
      </c>
      <c r="D7" s="137">
        <f t="shared" si="0"/>
        <v>502064</v>
      </c>
      <c r="E7" s="137">
        <f t="shared" si="0"/>
        <v>63481</v>
      </c>
      <c r="F7" s="137">
        <f t="shared" si="0"/>
        <v>5551</v>
      </c>
      <c r="G7" s="137">
        <f t="shared" si="0"/>
        <v>29745</v>
      </c>
      <c r="H7" s="137">
        <f t="shared" si="0"/>
        <v>7160</v>
      </c>
      <c r="I7" s="137">
        <f t="shared" si="0"/>
        <v>140554</v>
      </c>
      <c r="J7" s="137">
        <f t="shared" si="0"/>
        <v>0</v>
      </c>
      <c r="K7" s="137">
        <f t="shared" si="0"/>
        <v>137422</v>
      </c>
      <c r="L7" s="137">
        <f t="shared" si="0"/>
        <v>2832917</v>
      </c>
      <c r="M7" s="137">
        <f t="shared" si="0"/>
        <v>0</v>
      </c>
      <c r="N7" s="137">
        <f t="shared" si="0"/>
        <v>514713</v>
      </c>
      <c r="O7" s="137">
        <f t="shared" si="0"/>
        <v>325854</v>
      </c>
    </row>
    <row r="8" spans="1:16" ht="14.25" x14ac:dyDescent="0.2">
      <c r="A8" s="124" t="s">
        <v>165</v>
      </c>
      <c r="B8" s="210">
        <v>1738253</v>
      </c>
      <c r="C8" s="210">
        <v>474869</v>
      </c>
      <c r="D8" s="219">
        <v>474869</v>
      </c>
      <c r="E8" s="210">
        <v>63481</v>
      </c>
      <c r="F8" s="210">
        <v>5551</v>
      </c>
      <c r="G8" s="210">
        <v>26102</v>
      </c>
      <c r="H8" s="210">
        <v>5511</v>
      </c>
      <c r="I8" s="210">
        <v>139808</v>
      </c>
      <c r="J8" s="210">
        <v>0</v>
      </c>
      <c r="K8" s="210">
        <v>134019</v>
      </c>
      <c r="L8" s="210">
        <v>2587594</v>
      </c>
      <c r="M8" s="210"/>
      <c r="N8" s="210">
        <v>371456</v>
      </c>
      <c r="O8" s="211">
        <v>278081</v>
      </c>
      <c r="P8" s="71"/>
    </row>
    <row r="9" spans="1:16" ht="14.25" x14ac:dyDescent="0.2">
      <c r="A9" s="124" t="s">
        <v>170</v>
      </c>
      <c r="B9" s="210">
        <v>208687</v>
      </c>
      <c r="C9" s="210">
        <v>27195</v>
      </c>
      <c r="D9" s="211">
        <v>27195</v>
      </c>
      <c r="E9" s="210">
        <v>0</v>
      </c>
      <c r="F9" s="210">
        <v>0</v>
      </c>
      <c r="G9" s="210">
        <v>3643</v>
      </c>
      <c r="H9" s="210">
        <v>1649</v>
      </c>
      <c r="I9" s="210">
        <v>746</v>
      </c>
      <c r="J9" s="210">
        <v>0</v>
      </c>
      <c r="K9" s="210">
        <v>3403</v>
      </c>
      <c r="L9" s="210">
        <v>245323</v>
      </c>
      <c r="M9" s="210"/>
      <c r="N9" s="6">
        <v>143257</v>
      </c>
      <c r="O9" s="6">
        <v>47773</v>
      </c>
    </row>
    <row r="10" spans="1:16" ht="14.25" customHeight="1" x14ac:dyDescent="0.2">
      <c r="A10" s="147" t="s">
        <v>171</v>
      </c>
      <c r="B10" s="137">
        <f>SUM(B11+B12)</f>
        <v>12701112</v>
      </c>
      <c r="C10" s="137">
        <f t="shared" ref="C10:M10" si="1">SUM(C11+C12)</f>
        <v>0</v>
      </c>
      <c r="D10" s="137">
        <f t="shared" si="1"/>
        <v>389470</v>
      </c>
      <c r="E10" s="137">
        <f t="shared" si="1"/>
        <v>39207</v>
      </c>
      <c r="F10" s="137">
        <f t="shared" si="1"/>
        <v>20</v>
      </c>
      <c r="G10" s="137">
        <f t="shared" si="1"/>
        <v>28806</v>
      </c>
      <c r="H10" s="137">
        <f t="shared" si="1"/>
        <v>18247</v>
      </c>
      <c r="I10" s="137">
        <f t="shared" si="1"/>
        <v>1967</v>
      </c>
      <c r="J10" s="137">
        <f t="shared" si="1"/>
        <v>12</v>
      </c>
      <c r="K10" s="137">
        <f t="shared" si="1"/>
        <v>3659</v>
      </c>
      <c r="L10" s="137">
        <f t="shared" si="1"/>
        <v>13182500</v>
      </c>
      <c r="M10" s="137">
        <f t="shared" si="1"/>
        <v>5318828</v>
      </c>
      <c r="N10" s="137">
        <f>SUM(N11+O12)</f>
        <v>5199293</v>
      </c>
      <c r="O10" s="137">
        <f>SUM(O11+B12)</f>
        <v>10224275</v>
      </c>
    </row>
    <row r="11" spans="1:16" ht="15" customHeight="1" x14ac:dyDescent="0.2">
      <c r="A11" s="124" t="s">
        <v>174</v>
      </c>
      <c r="B11" s="210">
        <v>4326738</v>
      </c>
      <c r="C11" s="210"/>
      <c r="D11" s="210">
        <v>242495</v>
      </c>
      <c r="E11" s="210">
        <v>38279</v>
      </c>
      <c r="F11" s="210">
        <v>9</v>
      </c>
      <c r="G11" s="210">
        <v>28149</v>
      </c>
      <c r="H11" s="210">
        <v>17402</v>
      </c>
      <c r="I11" s="210">
        <v>1531</v>
      </c>
      <c r="J11" s="210">
        <v>12</v>
      </c>
      <c r="K11" s="210">
        <v>3373</v>
      </c>
      <c r="L11" s="210">
        <v>4657988</v>
      </c>
      <c r="M11" s="12">
        <v>40212</v>
      </c>
      <c r="N11" s="210">
        <v>2167168</v>
      </c>
      <c r="O11" s="210">
        <v>1849901</v>
      </c>
    </row>
    <row r="12" spans="1:16" ht="14.25" customHeight="1" x14ac:dyDescent="0.2">
      <c r="A12" s="124" t="s">
        <v>173</v>
      </c>
      <c r="B12" s="6">
        <v>8374374</v>
      </c>
      <c r="C12" s="6"/>
      <c r="D12" s="6">
        <v>146975</v>
      </c>
      <c r="E12" s="6">
        <v>928</v>
      </c>
      <c r="F12" s="6">
        <v>11</v>
      </c>
      <c r="G12" s="6">
        <v>657</v>
      </c>
      <c r="H12" s="6">
        <v>845</v>
      </c>
      <c r="I12" s="6">
        <v>436</v>
      </c>
      <c r="J12" s="6">
        <v>0</v>
      </c>
      <c r="K12" s="6">
        <v>286</v>
      </c>
      <c r="L12" s="6">
        <v>8524512</v>
      </c>
      <c r="M12" s="6">
        <v>5278616</v>
      </c>
      <c r="N12" s="39">
        <v>5278616</v>
      </c>
      <c r="O12" s="6">
        <v>3032125</v>
      </c>
    </row>
    <row r="13" spans="1:16" ht="25.5" customHeight="1" x14ac:dyDescent="0.2">
      <c r="A13" s="147" t="s">
        <v>196</v>
      </c>
      <c r="B13" s="164">
        <f t="shared" ref="B13:O13" si="2">SUM(B14+B15+B16+B17)</f>
        <v>31803136</v>
      </c>
      <c r="C13" s="164">
        <f t="shared" si="2"/>
        <v>0</v>
      </c>
      <c r="D13" s="164">
        <f t="shared" si="2"/>
        <v>2424123</v>
      </c>
      <c r="E13" s="164">
        <f t="shared" si="2"/>
        <v>450063</v>
      </c>
      <c r="F13" s="164">
        <f t="shared" si="2"/>
        <v>108817</v>
      </c>
      <c r="G13" s="164">
        <f t="shared" si="2"/>
        <v>20598</v>
      </c>
      <c r="H13" s="164">
        <f t="shared" si="2"/>
        <v>17582</v>
      </c>
      <c r="I13" s="164">
        <f t="shared" si="2"/>
        <v>34608</v>
      </c>
      <c r="J13" s="164">
        <f t="shared" si="2"/>
        <v>426</v>
      </c>
      <c r="K13" s="164">
        <f t="shared" si="2"/>
        <v>187143</v>
      </c>
      <c r="L13" s="164">
        <f t="shared" si="2"/>
        <v>27946202</v>
      </c>
      <c r="M13" s="164">
        <f t="shared" si="2"/>
        <v>0</v>
      </c>
      <c r="N13" s="164">
        <f t="shared" si="2"/>
        <v>15708680</v>
      </c>
      <c r="O13" s="164">
        <f t="shared" si="2"/>
        <v>13037192</v>
      </c>
    </row>
    <row r="14" spans="1:16" ht="14.25" x14ac:dyDescent="0.2">
      <c r="A14" s="16" t="s">
        <v>175</v>
      </c>
      <c r="B14" s="10">
        <v>5751530</v>
      </c>
      <c r="C14" s="10"/>
      <c r="D14" s="10">
        <v>1156435</v>
      </c>
      <c r="E14" s="10">
        <v>143451</v>
      </c>
      <c r="F14" s="10">
        <v>108780</v>
      </c>
      <c r="G14" s="10">
        <v>12815</v>
      </c>
      <c r="H14" s="10">
        <v>15468</v>
      </c>
      <c r="I14" s="10">
        <v>6443</v>
      </c>
      <c r="J14" s="10">
        <v>32</v>
      </c>
      <c r="K14" s="10">
        <v>180269</v>
      </c>
      <c r="L14" s="10">
        <v>7375223</v>
      </c>
      <c r="M14" s="10"/>
      <c r="N14" s="10">
        <v>2256550</v>
      </c>
      <c r="O14" s="10">
        <v>1166523</v>
      </c>
    </row>
    <row r="15" spans="1:16" ht="38.25" x14ac:dyDescent="0.2">
      <c r="A15" s="16" t="s">
        <v>176</v>
      </c>
      <c r="B15" s="214">
        <v>7506159</v>
      </c>
      <c r="C15" s="214">
        <v>0</v>
      </c>
      <c r="D15" s="214">
        <v>1199387</v>
      </c>
      <c r="E15" s="214">
        <v>265033</v>
      </c>
      <c r="F15" s="214">
        <v>35</v>
      </c>
      <c r="G15" s="214">
        <v>3485</v>
      </c>
      <c r="H15" s="214">
        <v>731</v>
      </c>
      <c r="I15" s="214">
        <v>126</v>
      </c>
      <c r="J15" s="214">
        <v>0</v>
      </c>
      <c r="K15" s="214">
        <v>4308</v>
      </c>
      <c r="L15" s="214">
        <v>1878970</v>
      </c>
      <c r="M15" s="214">
        <v>0</v>
      </c>
      <c r="N15" s="214">
        <v>969082</v>
      </c>
      <c r="O15" s="214">
        <v>769713</v>
      </c>
    </row>
    <row r="16" spans="1:16" ht="25.5" x14ac:dyDescent="0.2">
      <c r="A16" s="148" t="s">
        <v>177</v>
      </c>
      <c r="B16" s="215">
        <f>SUM(B43)</f>
        <v>622157</v>
      </c>
      <c r="C16" s="215">
        <f t="shared" ref="C16:O16" si="3">SUM(C43)</f>
        <v>0</v>
      </c>
      <c r="D16" s="215">
        <f t="shared" si="3"/>
        <v>8942</v>
      </c>
      <c r="E16" s="215">
        <f t="shared" si="3"/>
        <v>46</v>
      </c>
      <c r="F16" s="215">
        <f t="shared" si="3"/>
        <v>0</v>
      </c>
      <c r="G16" s="215">
        <f t="shared" si="3"/>
        <v>59</v>
      </c>
      <c r="H16" s="215">
        <f t="shared" si="3"/>
        <v>220</v>
      </c>
      <c r="I16" s="215">
        <f t="shared" si="3"/>
        <v>279</v>
      </c>
      <c r="J16" s="215">
        <f t="shared" si="3"/>
        <v>0</v>
      </c>
      <c r="K16" s="215">
        <f t="shared" si="3"/>
        <v>2374</v>
      </c>
      <c r="L16" s="215">
        <f t="shared" si="3"/>
        <v>634077</v>
      </c>
      <c r="M16" s="215">
        <f t="shared" si="3"/>
        <v>0</v>
      </c>
      <c r="N16" s="215">
        <f t="shared" si="3"/>
        <v>312290</v>
      </c>
      <c r="O16" s="215">
        <f t="shared" si="3"/>
        <v>212982</v>
      </c>
    </row>
    <row r="17" spans="1:15" ht="14.25" x14ac:dyDescent="0.2">
      <c r="A17" s="124" t="s">
        <v>178</v>
      </c>
      <c r="B17" s="175">
        <v>17923290</v>
      </c>
      <c r="C17" s="175"/>
      <c r="D17" s="175">
        <v>59359</v>
      </c>
      <c r="E17" s="175">
        <v>41533</v>
      </c>
      <c r="F17" s="175">
        <v>2</v>
      </c>
      <c r="G17" s="175">
        <v>4239</v>
      </c>
      <c r="H17" s="175">
        <v>1163</v>
      </c>
      <c r="I17" s="175">
        <v>27760</v>
      </c>
      <c r="J17" s="175">
        <v>394</v>
      </c>
      <c r="K17" s="175">
        <v>192</v>
      </c>
      <c r="L17" s="175">
        <v>18057932</v>
      </c>
      <c r="M17" s="175"/>
      <c r="N17" s="175">
        <v>12170758</v>
      </c>
      <c r="O17" s="175">
        <v>10887974</v>
      </c>
    </row>
    <row r="18" spans="1:15" ht="25.5" x14ac:dyDescent="0.2">
      <c r="A18" s="147" t="s">
        <v>197</v>
      </c>
      <c r="B18" s="137">
        <f>SUM(B19+B20+B23+B24+B25+B26+B31)</f>
        <v>1325481</v>
      </c>
      <c r="C18" s="137">
        <f t="shared" ref="C18:O18" si="4">SUM(C19+C20+C23+C24+C25+C26+C31)</f>
        <v>0</v>
      </c>
      <c r="D18" s="137">
        <f t="shared" si="4"/>
        <v>872721</v>
      </c>
      <c r="E18" s="137">
        <f t="shared" si="4"/>
        <v>0</v>
      </c>
      <c r="F18" s="137">
        <f t="shared" si="4"/>
        <v>8661</v>
      </c>
      <c r="G18" s="137">
        <f t="shared" si="4"/>
        <v>55108</v>
      </c>
      <c r="H18" s="137">
        <f t="shared" si="4"/>
        <v>27122955</v>
      </c>
      <c r="I18" s="137">
        <f t="shared" si="4"/>
        <v>0</v>
      </c>
      <c r="J18" s="137">
        <f t="shared" si="4"/>
        <v>12479686</v>
      </c>
      <c r="K18" s="137">
        <f t="shared" si="4"/>
        <v>946094</v>
      </c>
      <c r="L18" s="137">
        <f t="shared" si="4"/>
        <v>42810706</v>
      </c>
      <c r="M18" s="137">
        <f t="shared" si="4"/>
        <v>0</v>
      </c>
      <c r="N18" s="137">
        <f>SUM(N19+N20+N23+N24+N25+N26+N31)</f>
        <v>728339</v>
      </c>
      <c r="O18" s="137">
        <f t="shared" si="4"/>
        <v>11095985</v>
      </c>
    </row>
    <row r="19" spans="1:15" ht="26.25" customHeight="1" x14ac:dyDescent="0.2">
      <c r="A19" s="150" t="s">
        <v>179</v>
      </c>
      <c r="B19" s="6">
        <v>653062</v>
      </c>
      <c r="C19" s="6"/>
      <c r="D19" s="6">
        <v>664918</v>
      </c>
      <c r="E19" s="6">
        <v>0</v>
      </c>
      <c r="F19" s="6">
        <v>3103</v>
      </c>
      <c r="G19" s="6">
        <v>0</v>
      </c>
      <c r="H19" s="6">
        <v>595</v>
      </c>
      <c r="I19" s="6">
        <v>0</v>
      </c>
      <c r="J19" s="6">
        <v>0</v>
      </c>
      <c r="K19" s="6">
        <v>47846</v>
      </c>
      <c r="L19" s="6">
        <v>1369524</v>
      </c>
      <c r="M19" s="6"/>
      <c r="N19" s="6">
        <v>215394</v>
      </c>
      <c r="O19" s="6">
        <v>176495</v>
      </c>
    </row>
    <row r="20" spans="1:15" ht="28.5" customHeight="1" x14ac:dyDescent="0.2">
      <c r="A20" s="149" t="s">
        <v>208</v>
      </c>
      <c r="B20" s="138">
        <f>SUM(B21+B22)</f>
        <v>333993</v>
      </c>
      <c r="C20" s="138">
        <f t="shared" ref="C20:O20" si="5">SUM(C21+C22)</f>
        <v>0</v>
      </c>
      <c r="D20" s="138">
        <f t="shared" si="5"/>
        <v>132462</v>
      </c>
      <c r="E20" s="138">
        <f t="shared" si="5"/>
        <v>0</v>
      </c>
      <c r="F20" s="138">
        <f t="shared" si="5"/>
        <v>5370</v>
      </c>
      <c r="G20" s="138">
        <f t="shared" si="5"/>
        <v>0</v>
      </c>
      <c r="H20" s="138">
        <f t="shared" si="5"/>
        <v>343</v>
      </c>
      <c r="I20" s="138">
        <f t="shared" si="5"/>
        <v>0</v>
      </c>
      <c r="J20" s="138">
        <f t="shared" si="5"/>
        <v>12468904</v>
      </c>
      <c r="K20" s="138">
        <f t="shared" si="5"/>
        <v>874994</v>
      </c>
      <c r="L20" s="138">
        <f t="shared" si="5"/>
        <v>13816066</v>
      </c>
      <c r="M20" s="138">
        <f t="shared" si="5"/>
        <v>0</v>
      </c>
      <c r="N20" s="138">
        <f t="shared" si="5"/>
        <v>96720</v>
      </c>
      <c r="O20" s="138">
        <f t="shared" si="5"/>
        <v>0</v>
      </c>
    </row>
    <row r="21" spans="1:15" ht="29.25" customHeight="1" x14ac:dyDescent="0.2">
      <c r="A21" s="23" t="s">
        <v>181</v>
      </c>
      <c r="B21" s="49">
        <v>180343</v>
      </c>
      <c r="C21" s="49"/>
      <c r="D21" s="49">
        <v>104542</v>
      </c>
      <c r="E21" s="49">
        <v>0</v>
      </c>
      <c r="F21" s="49">
        <v>5370</v>
      </c>
      <c r="G21" s="49">
        <v>0</v>
      </c>
      <c r="H21" s="49">
        <v>343</v>
      </c>
      <c r="I21" s="49">
        <v>0</v>
      </c>
      <c r="J21" s="49">
        <v>12455493</v>
      </c>
      <c r="K21" s="49">
        <v>838833</v>
      </c>
      <c r="L21" s="49">
        <v>13584924</v>
      </c>
      <c r="M21" s="49"/>
      <c r="N21" s="49">
        <v>87976</v>
      </c>
      <c r="O21" s="49">
        <v>0</v>
      </c>
    </row>
    <row r="22" spans="1:15" ht="14.25" x14ac:dyDescent="0.2">
      <c r="A22" s="23" t="s">
        <v>182</v>
      </c>
      <c r="B22" s="6">
        <v>153650</v>
      </c>
      <c r="C22" s="6"/>
      <c r="D22" s="6">
        <v>27920</v>
      </c>
      <c r="E22" s="6">
        <v>0</v>
      </c>
      <c r="F22" s="6">
        <v>0</v>
      </c>
      <c r="G22" s="6">
        <v>0</v>
      </c>
      <c r="H22" s="6">
        <v>0</v>
      </c>
      <c r="I22" s="6">
        <v>0</v>
      </c>
      <c r="J22" s="6">
        <v>13411</v>
      </c>
      <c r="K22" s="6">
        <v>36161</v>
      </c>
      <c r="L22" s="6">
        <v>231142</v>
      </c>
      <c r="M22" s="6"/>
      <c r="N22" s="6">
        <v>8744</v>
      </c>
      <c r="O22" s="6">
        <v>0</v>
      </c>
    </row>
    <row r="23" spans="1:15" ht="15" customHeight="1" x14ac:dyDescent="0.2">
      <c r="A23" s="150" t="s">
        <v>183</v>
      </c>
      <c r="B23" s="175">
        <v>56466</v>
      </c>
      <c r="C23" s="175"/>
      <c r="D23" s="175">
        <v>0</v>
      </c>
      <c r="E23" s="175">
        <v>0</v>
      </c>
      <c r="F23" s="175">
        <v>0</v>
      </c>
      <c r="G23" s="175">
        <v>0</v>
      </c>
      <c r="H23" s="175">
        <v>27121500</v>
      </c>
      <c r="I23" s="175">
        <v>0</v>
      </c>
      <c r="J23" s="175">
        <v>10756</v>
      </c>
      <c r="K23" s="175">
        <v>22285</v>
      </c>
      <c r="L23" s="175">
        <v>27211007</v>
      </c>
      <c r="M23" s="175"/>
      <c r="N23" s="175">
        <v>353743</v>
      </c>
      <c r="O23" s="175">
        <v>10884400</v>
      </c>
    </row>
    <row r="24" spans="1:15" ht="25.5" x14ac:dyDescent="0.2">
      <c r="A24" s="150" t="s">
        <v>184</v>
      </c>
      <c r="B24" s="6">
        <v>25737</v>
      </c>
      <c r="C24" s="6"/>
      <c r="D24" s="6">
        <v>0</v>
      </c>
      <c r="E24" s="6">
        <v>0</v>
      </c>
      <c r="F24" s="6">
        <v>0</v>
      </c>
      <c r="G24" s="6">
        <v>55034</v>
      </c>
      <c r="H24" s="6">
        <v>0</v>
      </c>
      <c r="I24" s="6">
        <v>0</v>
      </c>
      <c r="J24" s="6">
        <v>0</v>
      </c>
      <c r="K24" s="6">
        <v>0</v>
      </c>
      <c r="L24" s="6">
        <v>80771</v>
      </c>
      <c r="M24" s="6"/>
      <c r="N24" s="6">
        <v>0</v>
      </c>
      <c r="O24" s="6">
        <v>0</v>
      </c>
    </row>
    <row r="25" spans="1:15" ht="14.25" x14ac:dyDescent="0.2">
      <c r="A25" s="151" t="s">
        <v>185</v>
      </c>
      <c r="B25" s="12"/>
      <c r="C25" s="26"/>
      <c r="D25" s="12"/>
      <c r="E25" s="12"/>
      <c r="F25" s="12"/>
      <c r="G25" s="12"/>
      <c r="H25" s="12"/>
      <c r="I25" s="12"/>
      <c r="J25" s="12"/>
      <c r="K25" s="12"/>
      <c r="L25" s="12"/>
      <c r="M25" s="26"/>
      <c r="N25" s="12"/>
      <c r="O25" s="12"/>
    </row>
    <row r="26" spans="1:15" ht="14.25" x14ac:dyDescent="0.2">
      <c r="A26" s="11" t="s">
        <v>198</v>
      </c>
      <c r="B26" s="138">
        <f>SUM(B29)</f>
        <v>115544</v>
      </c>
      <c r="C26" s="138">
        <f t="shared" ref="C26:O26" si="6">SUM(C29)</f>
        <v>0</v>
      </c>
      <c r="D26" s="138">
        <f t="shared" si="6"/>
        <v>17694</v>
      </c>
      <c r="E26" s="138">
        <f t="shared" si="6"/>
        <v>0</v>
      </c>
      <c r="F26" s="138">
        <f t="shared" si="6"/>
        <v>0</v>
      </c>
      <c r="G26" s="138">
        <f t="shared" si="6"/>
        <v>74</v>
      </c>
      <c r="H26" s="138">
        <f t="shared" si="6"/>
        <v>510</v>
      </c>
      <c r="I26" s="138">
        <f t="shared" si="6"/>
        <v>0</v>
      </c>
      <c r="J26" s="138">
        <f t="shared" si="6"/>
        <v>0</v>
      </c>
      <c r="K26" s="138">
        <f t="shared" si="6"/>
        <v>751</v>
      </c>
      <c r="L26" s="138">
        <f t="shared" si="6"/>
        <v>134573</v>
      </c>
      <c r="M26" s="138">
        <f t="shared" si="6"/>
        <v>0</v>
      </c>
      <c r="N26" s="138">
        <f t="shared" si="6"/>
        <v>48793</v>
      </c>
      <c r="O26" s="138">
        <f t="shared" si="6"/>
        <v>35090</v>
      </c>
    </row>
    <row r="27" spans="1:15" ht="25.5" x14ac:dyDescent="0.2">
      <c r="A27" s="16" t="s">
        <v>186</v>
      </c>
      <c r="B27" s="6">
        <v>619408</v>
      </c>
      <c r="C27" s="6"/>
      <c r="D27" s="6">
        <v>177212</v>
      </c>
      <c r="E27" s="6">
        <v>0</v>
      </c>
      <c r="F27" s="6">
        <v>0</v>
      </c>
      <c r="G27" s="6">
        <v>0</v>
      </c>
      <c r="H27" s="6">
        <v>579</v>
      </c>
      <c r="I27" s="6">
        <v>0</v>
      </c>
      <c r="J27" s="6">
        <v>0</v>
      </c>
      <c r="K27" s="6">
        <v>84194</v>
      </c>
      <c r="L27" s="6">
        <v>881393</v>
      </c>
      <c r="M27" s="6"/>
      <c r="N27" s="6">
        <v>233504</v>
      </c>
      <c r="O27" s="6">
        <v>159509</v>
      </c>
    </row>
    <row r="28" spans="1:15" ht="41.25" customHeight="1" x14ac:dyDescent="0.2">
      <c r="A28" s="16" t="s">
        <v>187</v>
      </c>
      <c r="B28" s="6">
        <v>270943</v>
      </c>
      <c r="C28" s="6"/>
      <c r="D28" s="6">
        <v>1853</v>
      </c>
      <c r="E28" s="6">
        <v>0</v>
      </c>
      <c r="F28" s="6">
        <v>0</v>
      </c>
      <c r="G28" s="6">
        <v>0</v>
      </c>
      <c r="H28" s="6">
        <v>0</v>
      </c>
      <c r="I28" s="6">
        <v>0</v>
      </c>
      <c r="J28" s="6">
        <v>0</v>
      </c>
      <c r="K28" s="6">
        <v>0</v>
      </c>
      <c r="L28" s="6">
        <v>272796</v>
      </c>
      <c r="M28" s="6"/>
      <c r="N28" s="6">
        <v>221026</v>
      </c>
      <c r="O28" s="6">
        <v>207876</v>
      </c>
    </row>
    <row r="29" spans="1:15" ht="27" customHeight="1" x14ac:dyDescent="0.2">
      <c r="A29" s="16" t="s">
        <v>188</v>
      </c>
      <c r="B29" s="6">
        <v>115544</v>
      </c>
      <c r="C29" s="6"/>
      <c r="D29" s="6">
        <v>17694</v>
      </c>
      <c r="E29" s="6">
        <v>0</v>
      </c>
      <c r="F29" s="6">
        <v>0</v>
      </c>
      <c r="G29" s="6">
        <v>74</v>
      </c>
      <c r="H29" s="6">
        <v>510</v>
      </c>
      <c r="I29" s="6">
        <v>0</v>
      </c>
      <c r="J29" s="6">
        <v>0</v>
      </c>
      <c r="K29" s="6">
        <v>751</v>
      </c>
      <c r="L29" s="6">
        <v>134573</v>
      </c>
      <c r="M29" s="6"/>
      <c r="N29" s="6">
        <v>48793</v>
      </c>
      <c r="O29" s="6">
        <v>35090</v>
      </c>
    </row>
    <row r="30" spans="1:15" ht="18" customHeight="1" x14ac:dyDescent="0.2">
      <c r="A30" s="200" t="s">
        <v>203</v>
      </c>
      <c r="B30" s="137">
        <f>SUM(B27+B28+B29)</f>
        <v>1005895</v>
      </c>
      <c r="C30" s="137">
        <f t="shared" ref="C30:O30" si="7">SUM(C27+C28+C29)</f>
        <v>0</v>
      </c>
      <c r="D30" s="137">
        <f t="shared" si="7"/>
        <v>196759</v>
      </c>
      <c r="E30" s="137">
        <f t="shared" si="7"/>
        <v>0</v>
      </c>
      <c r="F30" s="137">
        <f t="shared" si="7"/>
        <v>0</v>
      </c>
      <c r="G30" s="137">
        <f t="shared" si="7"/>
        <v>74</v>
      </c>
      <c r="H30" s="137">
        <f t="shared" si="7"/>
        <v>1089</v>
      </c>
      <c r="I30" s="137">
        <f t="shared" si="7"/>
        <v>0</v>
      </c>
      <c r="J30" s="137">
        <f t="shared" si="7"/>
        <v>0</v>
      </c>
      <c r="K30" s="137">
        <f t="shared" si="7"/>
        <v>84945</v>
      </c>
      <c r="L30" s="137">
        <f t="shared" si="7"/>
        <v>1288762</v>
      </c>
      <c r="M30" s="137">
        <f t="shared" si="7"/>
        <v>0</v>
      </c>
      <c r="N30" s="137">
        <f t="shared" si="7"/>
        <v>503323</v>
      </c>
      <c r="O30" s="137">
        <f t="shared" si="7"/>
        <v>402475</v>
      </c>
    </row>
    <row r="31" spans="1:15" ht="15" customHeight="1" x14ac:dyDescent="0.2">
      <c r="A31" s="11" t="s">
        <v>199</v>
      </c>
      <c r="B31" s="12">
        <f t="shared" ref="B31:O31" si="8">SUM(B34)</f>
        <v>140679</v>
      </c>
      <c r="C31" s="138">
        <f t="shared" si="8"/>
        <v>0</v>
      </c>
      <c r="D31" s="138">
        <f t="shared" si="8"/>
        <v>57647</v>
      </c>
      <c r="E31" s="138">
        <f t="shared" si="8"/>
        <v>0</v>
      </c>
      <c r="F31" s="138">
        <f t="shared" si="8"/>
        <v>188</v>
      </c>
      <c r="G31" s="138">
        <f t="shared" si="8"/>
        <v>0</v>
      </c>
      <c r="H31" s="138">
        <f t="shared" si="8"/>
        <v>7</v>
      </c>
      <c r="I31" s="138">
        <f t="shared" si="8"/>
        <v>0</v>
      </c>
      <c r="J31" s="138">
        <f t="shared" si="8"/>
        <v>26</v>
      </c>
      <c r="K31" s="138">
        <f t="shared" si="8"/>
        <v>218</v>
      </c>
      <c r="L31" s="138">
        <f t="shared" si="8"/>
        <v>198765</v>
      </c>
      <c r="M31" s="138">
        <f t="shared" si="8"/>
        <v>0</v>
      </c>
      <c r="N31" s="138">
        <f t="shared" si="8"/>
        <v>13689</v>
      </c>
      <c r="O31" s="138">
        <f t="shared" si="8"/>
        <v>0</v>
      </c>
    </row>
    <row r="32" spans="1:15" ht="28.5" customHeight="1" x14ac:dyDescent="0.2">
      <c r="A32" s="23" t="s">
        <v>166</v>
      </c>
      <c r="B32" s="184">
        <v>454878</v>
      </c>
      <c r="C32" s="185"/>
      <c r="D32" s="185">
        <v>152273</v>
      </c>
      <c r="E32" s="185">
        <v>0</v>
      </c>
      <c r="F32" s="185">
        <v>14568</v>
      </c>
      <c r="G32" s="185">
        <v>0</v>
      </c>
      <c r="H32" s="185">
        <v>183</v>
      </c>
      <c r="I32" s="185">
        <v>0</v>
      </c>
      <c r="J32" s="185">
        <v>0</v>
      </c>
      <c r="K32" s="185">
        <v>0</v>
      </c>
      <c r="L32" s="185">
        <v>621902</v>
      </c>
      <c r="M32" s="185"/>
      <c r="N32" s="185">
        <v>112190</v>
      </c>
      <c r="O32" s="185">
        <v>0</v>
      </c>
    </row>
    <row r="33" spans="1:15" ht="38.25" x14ac:dyDescent="0.2">
      <c r="A33" s="23" t="s">
        <v>167</v>
      </c>
      <c r="B33" s="185">
        <v>485635</v>
      </c>
      <c r="C33" s="185"/>
      <c r="D33" s="185">
        <v>8498</v>
      </c>
      <c r="E33" s="185">
        <v>0</v>
      </c>
      <c r="F33" s="185">
        <v>0</v>
      </c>
      <c r="G33" s="185">
        <v>0</v>
      </c>
      <c r="H33" s="185">
        <v>11</v>
      </c>
      <c r="I33" s="185">
        <v>0</v>
      </c>
      <c r="J33" s="185">
        <v>0</v>
      </c>
      <c r="K33" s="185">
        <v>0</v>
      </c>
      <c r="L33" s="185">
        <v>494144</v>
      </c>
      <c r="M33" s="185"/>
      <c r="N33" s="185">
        <v>205003</v>
      </c>
      <c r="O33" s="185">
        <v>0</v>
      </c>
    </row>
    <row r="34" spans="1:15" ht="30.75" customHeight="1" x14ac:dyDescent="0.2">
      <c r="A34" s="23" t="s">
        <v>168</v>
      </c>
      <c r="B34" s="175">
        <v>140679</v>
      </c>
      <c r="C34" s="175"/>
      <c r="D34" s="175">
        <v>57647</v>
      </c>
      <c r="E34" s="175">
        <v>0</v>
      </c>
      <c r="F34" s="175">
        <v>188</v>
      </c>
      <c r="G34" s="175">
        <v>0</v>
      </c>
      <c r="H34" s="175">
        <v>7</v>
      </c>
      <c r="I34" s="175">
        <v>0</v>
      </c>
      <c r="J34" s="175">
        <v>26</v>
      </c>
      <c r="K34" s="175">
        <v>218</v>
      </c>
      <c r="L34" s="175">
        <v>198765</v>
      </c>
      <c r="M34" s="175"/>
      <c r="N34" s="175">
        <v>13689</v>
      </c>
      <c r="O34" s="175">
        <v>0</v>
      </c>
    </row>
    <row r="35" spans="1:15" ht="19.5" customHeight="1" x14ac:dyDescent="0.2">
      <c r="A35" s="201" t="s">
        <v>204</v>
      </c>
      <c r="B35" s="137">
        <f>SUM(B32+B33+B34)</f>
        <v>1081192</v>
      </c>
      <c r="C35" s="137">
        <f t="shared" ref="C35:O35" si="9">SUM(C32+C33+C34)</f>
        <v>0</v>
      </c>
      <c r="D35" s="137">
        <f t="shared" si="9"/>
        <v>218418</v>
      </c>
      <c r="E35" s="137">
        <f t="shared" si="9"/>
        <v>0</v>
      </c>
      <c r="F35" s="137">
        <f t="shared" si="9"/>
        <v>14756</v>
      </c>
      <c r="G35" s="137">
        <f t="shared" si="9"/>
        <v>0</v>
      </c>
      <c r="H35" s="137">
        <f t="shared" si="9"/>
        <v>201</v>
      </c>
      <c r="I35" s="137">
        <f t="shared" si="9"/>
        <v>0</v>
      </c>
      <c r="J35" s="137">
        <f t="shared" si="9"/>
        <v>26</v>
      </c>
      <c r="K35" s="137">
        <f t="shared" si="9"/>
        <v>218</v>
      </c>
      <c r="L35" s="137">
        <f t="shared" si="9"/>
        <v>1314811</v>
      </c>
      <c r="M35" s="137">
        <f t="shared" si="9"/>
        <v>0</v>
      </c>
      <c r="N35" s="137">
        <f t="shared" si="9"/>
        <v>330882</v>
      </c>
      <c r="O35" s="137">
        <f t="shared" si="9"/>
        <v>0</v>
      </c>
    </row>
    <row r="36" spans="1:15" ht="24.75" customHeight="1" x14ac:dyDescent="0.2">
      <c r="A36" s="30" t="s">
        <v>200</v>
      </c>
      <c r="B36" s="12">
        <f>SUM(B37+B38)</f>
        <v>351914</v>
      </c>
      <c r="C36" s="138">
        <f t="shared" ref="C36:O36" si="10">SUM(C37+C38)</f>
        <v>0</v>
      </c>
      <c r="D36" s="138">
        <f t="shared" si="10"/>
        <v>40488</v>
      </c>
      <c r="E36" s="138">
        <f t="shared" si="10"/>
        <v>0</v>
      </c>
      <c r="F36" s="138">
        <f t="shared" si="10"/>
        <v>477</v>
      </c>
      <c r="G36" s="138">
        <f t="shared" si="10"/>
        <v>0</v>
      </c>
      <c r="H36" s="138">
        <f t="shared" si="10"/>
        <v>1452</v>
      </c>
      <c r="I36" s="138">
        <f t="shared" si="10"/>
        <v>0</v>
      </c>
      <c r="J36" s="138">
        <f t="shared" si="10"/>
        <v>0</v>
      </c>
      <c r="K36" s="138">
        <f t="shared" si="10"/>
        <v>1842</v>
      </c>
      <c r="L36" s="138">
        <f t="shared" si="10"/>
        <v>396173</v>
      </c>
      <c r="M36" s="138">
        <f t="shared" si="10"/>
        <v>0</v>
      </c>
      <c r="N36" s="138">
        <f t="shared" si="10"/>
        <v>236852</v>
      </c>
      <c r="O36" s="138">
        <f t="shared" si="10"/>
        <v>219131</v>
      </c>
    </row>
    <row r="37" spans="1:15" ht="26.25" customHeight="1" x14ac:dyDescent="0.2">
      <c r="A37" s="16" t="s">
        <v>189</v>
      </c>
      <c r="B37" s="217">
        <v>173057</v>
      </c>
      <c r="C37" s="217"/>
      <c r="D37" s="217">
        <v>22038</v>
      </c>
      <c r="E37" s="217">
        <v>0</v>
      </c>
      <c r="F37" s="217">
        <v>477</v>
      </c>
      <c r="G37" s="217">
        <v>0</v>
      </c>
      <c r="H37" s="217">
        <v>1452</v>
      </c>
      <c r="I37" s="217">
        <v>0</v>
      </c>
      <c r="J37" s="217">
        <v>0</v>
      </c>
      <c r="K37" s="217">
        <v>1842</v>
      </c>
      <c r="L37" s="217">
        <v>198866</v>
      </c>
      <c r="M37" s="217"/>
      <c r="N37" s="217">
        <v>124957</v>
      </c>
      <c r="O37" s="232">
        <v>124957</v>
      </c>
    </row>
    <row r="38" spans="1:15" ht="37.5" customHeight="1" x14ac:dyDescent="0.2">
      <c r="A38" s="32" t="s">
        <v>190</v>
      </c>
      <c r="B38" s="217">
        <v>178857</v>
      </c>
      <c r="C38" s="217"/>
      <c r="D38" s="217">
        <v>18450</v>
      </c>
      <c r="E38" s="217">
        <v>0</v>
      </c>
      <c r="F38" s="217">
        <v>0</v>
      </c>
      <c r="G38" s="217">
        <v>0</v>
      </c>
      <c r="H38" s="217">
        <v>0</v>
      </c>
      <c r="I38" s="217">
        <v>0</v>
      </c>
      <c r="J38" s="217">
        <v>0</v>
      </c>
      <c r="K38" s="217">
        <v>0</v>
      </c>
      <c r="L38" s="217">
        <v>197307</v>
      </c>
      <c r="M38" s="7"/>
      <c r="N38" s="231">
        <v>111895</v>
      </c>
      <c r="O38" s="232">
        <v>94174</v>
      </c>
    </row>
    <row r="39" spans="1:15" ht="24.75" customHeight="1" x14ac:dyDescent="0.2">
      <c r="A39" s="11" t="s">
        <v>201</v>
      </c>
      <c r="B39" s="138">
        <f>SUM(B40+B42+B43)</f>
        <v>2065255</v>
      </c>
      <c r="C39" s="138">
        <f t="shared" ref="C39:O39" si="11">SUM(C40+C42+C43)</f>
        <v>0</v>
      </c>
      <c r="D39" s="138">
        <f t="shared" si="11"/>
        <v>77652</v>
      </c>
      <c r="E39" s="138">
        <f t="shared" si="11"/>
        <v>46</v>
      </c>
      <c r="F39" s="138">
        <f t="shared" si="11"/>
        <v>4131</v>
      </c>
      <c r="G39" s="138">
        <f t="shared" si="11"/>
        <v>133</v>
      </c>
      <c r="H39" s="138">
        <f t="shared" si="11"/>
        <v>461</v>
      </c>
      <c r="I39" s="138">
        <f t="shared" si="11"/>
        <v>279</v>
      </c>
      <c r="J39" s="138">
        <f t="shared" si="11"/>
        <v>0</v>
      </c>
      <c r="K39" s="138">
        <f t="shared" si="11"/>
        <v>34817</v>
      </c>
      <c r="L39" s="138">
        <f t="shared" si="11"/>
        <v>2182806</v>
      </c>
      <c r="M39" s="138">
        <f t="shared" si="11"/>
        <v>0</v>
      </c>
      <c r="N39" s="138">
        <f t="shared" si="11"/>
        <v>1044440</v>
      </c>
      <c r="O39" s="138">
        <f t="shared" si="11"/>
        <v>825078</v>
      </c>
    </row>
    <row r="40" spans="1:15" ht="28.5" customHeight="1" x14ac:dyDescent="0.2">
      <c r="A40" s="16" t="s">
        <v>191</v>
      </c>
      <c r="B40" s="168">
        <v>778501</v>
      </c>
      <c r="C40" s="168"/>
      <c r="D40" s="168">
        <v>60816</v>
      </c>
      <c r="E40" s="168">
        <v>0</v>
      </c>
      <c r="F40" s="168">
        <v>4131</v>
      </c>
      <c r="G40" s="168">
        <v>0</v>
      </c>
      <c r="H40" s="168">
        <v>150</v>
      </c>
      <c r="I40" s="168">
        <v>0</v>
      </c>
      <c r="J40" s="168">
        <v>0</v>
      </c>
      <c r="K40" s="168">
        <v>28558</v>
      </c>
      <c r="L40" s="168">
        <v>872156</v>
      </c>
      <c r="M40" s="168"/>
      <c r="N40" s="168">
        <v>385691</v>
      </c>
      <c r="O40" s="232">
        <v>377251</v>
      </c>
    </row>
    <row r="41" spans="1:15" ht="12.75" hidden="1" customHeight="1" x14ac:dyDescent="0.2">
      <c r="A41" s="16" t="s">
        <v>192</v>
      </c>
      <c r="B41" s="168"/>
      <c r="C41" s="168"/>
      <c r="D41" s="168"/>
      <c r="E41" s="168"/>
      <c r="F41" s="168"/>
      <c r="G41" s="168"/>
      <c r="H41" s="168"/>
      <c r="I41" s="168"/>
      <c r="J41" s="168"/>
      <c r="K41" s="168"/>
      <c r="L41" s="168"/>
      <c r="M41" s="7"/>
      <c r="N41" s="74"/>
      <c r="O41" s="233"/>
    </row>
    <row r="42" spans="1:15" ht="36.75" customHeight="1" x14ac:dyDescent="0.2">
      <c r="A42" s="16" t="s">
        <v>192</v>
      </c>
      <c r="B42" s="168">
        <v>664597</v>
      </c>
      <c r="C42" s="168"/>
      <c r="D42" s="168">
        <v>7894</v>
      </c>
      <c r="E42" s="168">
        <v>0</v>
      </c>
      <c r="F42" s="168">
        <v>0</v>
      </c>
      <c r="G42" s="168">
        <v>74</v>
      </c>
      <c r="H42" s="168">
        <v>91</v>
      </c>
      <c r="I42" s="168">
        <v>0</v>
      </c>
      <c r="J42" s="168">
        <v>0</v>
      </c>
      <c r="K42" s="168">
        <v>3885</v>
      </c>
      <c r="L42" s="168">
        <v>676573</v>
      </c>
      <c r="M42" s="7"/>
      <c r="N42" s="74">
        <v>346459</v>
      </c>
      <c r="O42" s="233">
        <v>234845</v>
      </c>
    </row>
    <row r="43" spans="1:15" ht="29.25" customHeight="1" x14ac:dyDescent="0.2">
      <c r="A43" s="16" t="s">
        <v>193</v>
      </c>
      <c r="B43" s="168">
        <v>622157</v>
      </c>
      <c r="C43" s="168"/>
      <c r="D43" s="168">
        <v>8942</v>
      </c>
      <c r="E43" s="168">
        <v>46</v>
      </c>
      <c r="F43" s="168">
        <v>0</v>
      </c>
      <c r="G43" s="168">
        <v>59</v>
      </c>
      <c r="H43" s="168">
        <v>220</v>
      </c>
      <c r="I43" s="168">
        <v>279</v>
      </c>
      <c r="J43" s="168">
        <v>0</v>
      </c>
      <c r="K43" s="168">
        <v>2374</v>
      </c>
      <c r="L43" s="168">
        <v>634077</v>
      </c>
      <c r="M43" s="7"/>
      <c r="N43" s="74">
        <v>312290</v>
      </c>
      <c r="O43" s="233">
        <v>212982</v>
      </c>
    </row>
    <row r="44" spans="1:15" ht="30.75" customHeight="1" x14ac:dyDescent="0.2">
      <c r="A44" s="19" t="s">
        <v>202</v>
      </c>
      <c r="B44" s="73">
        <f t="shared" ref="B44:O44" si="12">B45+B46</f>
        <v>213116</v>
      </c>
      <c r="C44" s="73">
        <f t="shared" si="12"/>
        <v>0</v>
      </c>
      <c r="D44" s="73">
        <f t="shared" si="12"/>
        <v>14250</v>
      </c>
      <c r="E44" s="73">
        <f t="shared" si="12"/>
        <v>167183</v>
      </c>
      <c r="F44" s="73">
        <f t="shared" si="12"/>
        <v>1538</v>
      </c>
      <c r="G44" s="73">
        <f t="shared" si="12"/>
        <v>7855</v>
      </c>
      <c r="H44" s="73">
        <f t="shared" si="12"/>
        <v>2669</v>
      </c>
      <c r="I44" s="73">
        <f t="shared" si="12"/>
        <v>72</v>
      </c>
      <c r="J44" s="73">
        <f t="shared" si="12"/>
        <v>0</v>
      </c>
      <c r="K44" s="73">
        <f t="shared" si="12"/>
        <v>1434</v>
      </c>
      <c r="L44" s="73">
        <f t="shared" si="12"/>
        <v>408117</v>
      </c>
      <c r="M44" s="73">
        <f t="shared" si="12"/>
        <v>0</v>
      </c>
      <c r="N44" s="73">
        <f t="shared" si="12"/>
        <v>96873</v>
      </c>
      <c r="O44" s="73">
        <f t="shared" si="12"/>
        <v>10303</v>
      </c>
    </row>
    <row r="45" spans="1:15" ht="21" customHeight="1" x14ac:dyDescent="0.2">
      <c r="A45" s="152" t="s">
        <v>194</v>
      </c>
      <c r="B45" s="176">
        <v>119714</v>
      </c>
      <c r="C45" s="176"/>
      <c r="D45" s="176">
        <v>8725</v>
      </c>
      <c r="E45" s="176">
        <v>98790</v>
      </c>
      <c r="F45" s="176">
        <v>1538</v>
      </c>
      <c r="G45" s="176">
        <v>7855</v>
      </c>
      <c r="H45" s="176">
        <v>2610</v>
      </c>
      <c r="I45" s="176">
        <v>6</v>
      </c>
      <c r="J45" s="176">
        <v>0</v>
      </c>
      <c r="K45" s="176">
        <v>1110</v>
      </c>
      <c r="L45" s="176">
        <v>240348</v>
      </c>
      <c r="M45" s="176"/>
      <c r="N45" s="176">
        <v>64083</v>
      </c>
      <c r="O45" s="176">
        <v>0</v>
      </c>
    </row>
    <row r="46" spans="1:15" ht="47.25" customHeight="1" x14ac:dyDescent="0.2">
      <c r="A46" s="153" t="s">
        <v>195</v>
      </c>
      <c r="B46" s="177">
        <v>93402</v>
      </c>
      <c r="C46" s="177"/>
      <c r="D46" s="177">
        <v>5525</v>
      </c>
      <c r="E46" s="177">
        <v>68393</v>
      </c>
      <c r="F46" s="177">
        <v>0</v>
      </c>
      <c r="G46" s="177">
        <v>0</v>
      </c>
      <c r="H46" s="177">
        <v>59</v>
      </c>
      <c r="I46" s="177">
        <v>66</v>
      </c>
      <c r="J46" s="177">
        <v>0</v>
      </c>
      <c r="K46" s="177">
        <v>324</v>
      </c>
      <c r="L46" s="177">
        <v>167769</v>
      </c>
      <c r="M46" s="177"/>
      <c r="N46" s="177">
        <v>32790</v>
      </c>
      <c r="O46" s="177">
        <v>10303</v>
      </c>
    </row>
    <row r="47" spans="1:15" ht="25.5" x14ac:dyDescent="0.2">
      <c r="A47" s="154" t="s">
        <v>206</v>
      </c>
      <c r="B47" s="155">
        <f>SUM(B7+B10+B13+B18)</f>
        <v>47776669</v>
      </c>
      <c r="C47" s="155">
        <f t="shared" ref="C47:O47" si="13">SUM(C7+C10+C13+C18)</f>
        <v>502064</v>
      </c>
      <c r="D47" s="155">
        <f t="shared" si="13"/>
        <v>4188378</v>
      </c>
      <c r="E47" s="155">
        <f t="shared" si="13"/>
        <v>552751</v>
      </c>
      <c r="F47" s="155">
        <f t="shared" si="13"/>
        <v>123049</v>
      </c>
      <c r="G47" s="155">
        <f t="shared" si="13"/>
        <v>134257</v>
      </c>
      <c r="H47" s="155">
        <f t="shared" si="13"/>
        <v>27165944</v>
      </c>
      <c r="I47" s="155">
        <f t="shared" si="13"/>
        <v>177129</v>
      </c>
      <c r="J47" s="155">
        <f t="shared" si="13"/>
        <v>12480124</v>
      </c>
      <c r="K47" s="155">
        <f t="shared" si="13"/>
        <v>1274318</v>
      </c>
      <c r="L47" s="155">
        <f t="shared" si="13"/>
        <v>86772325</v>
      </c>
      <c r="M47" s="155">
        <f t="shared" si="13"/>
        <v>5318828</v>
      </c>
      <c r="N47" s="155">
        <f>SUM(N7+N10+N13+N18)</f>
        <v>22151025</v>
      </c>
      <c r="O47" s="155">
        <f t="shared" si="13"/>
        <v>34683306</v>
      </c>
    </row>
    <row r="48" spans="1:15" x14ac:dyDescent="0.2">
      <c r="B48" s="75"/>
      <c r="C48" s="67"/>
      <c r="D48" s="67"/>
      <c r="E48" s="67"/>
      <c r="F48" s="67"/>
      <c r="G48" s="67"/>
      <c r="H48" s="67"/>
      <c r="I48" s="67"/>
      <c r="J48" s="67"/>
      <c r="K48" s="67"/>
      <c r="L48" s="67"/>
    </row>
    <row r="49" spans="11:11" x14ac:dyDescent="0.2">
      <c r="K49" s="67"/>
    </row>
    <row r="51" spans="11:11" x14ac:dyDescent="0.2">
      <c r="K51" s="67"/>
    </row>
  </sheetData>
  <mergeCells count="17">
    <mergeCell ref="K3:K4"/>
    <mergeCell ref="L3:L4"/>
    <mergeCell ref="M3:M4"/>
    <mergeCell ref="N3:N4"/>
    <mergeCell ref="O3:O4"/>
    <mergeCell ref="A1:A5"/>
    <mergeCell ref="B1:O1"/>
    <mergeCell ref="B2:O2"/>
    <mergeCell ref="B3:B4"/>
    <mergeCell ref="C3:C4"/>
    <mergeCell ref="D3:D4"/>
    <mergeCell ref="E3:E4"/>
    <mergeCell ref="F3:F4"/>
    <mergeCell ref="G3:G4"/>
    <mergeCell ref="H3:H4"/>
    <mergeCell ref="I3:I4"/>
    <mergeCell ref="J3:J4"/>
  </mergeCells>
  <pageMargins left="0.75" right="0.75" top="1" bottom="1" header="0.51180555555555496" footer="0.51180555555555496"/>
  <pageSetup paperSize="9" scale="95"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112" zoomScaleNormal="112" workbookViewId="0">
      <selection activeCell="B49" sqref="B49:R49"/>
    </sheetView>
  </sheetViews>
  <sheetFormatPr defaultRowHeight="12.75" x14ac:dyDescent="0.2"/>
  <cols>
    <col min="1" max="1" width="52.42578125" style="39" customWidth="1"/>
    <col min="2" max="3" width="9.140625" style="39" customWidth="1"/>
    <col min="4" max="4" width="16.28515625" style="39" customWidth="1"/>
    <col min="5" max="8" width="9.140625" style="39" customWidth="1"/>
    <col min="9" max="9" width="10.7109375" style="39" customWidth="1"/>
    <col min="10" max="1024" width="8.7109375" customWidth="1"/>
  </cols>
  <sheetData>
    <row r="1" spans="1:9" ht="20.25" customHeight="1" x14ac:dyDescent="0.2">
      <c r="A1" s="271" t="s">
        <v>4</v>
      </c>
      <c r="B1" s="288" t="s">
        <v>44</v>
      </c>
      <c r="C1" s="288"/>
      <c r="D1" s="288"/>
      <c r="E1" s="289" t="s">
        <v>45</v>
      </c>
      <c r="F1" s="289"/>
      <c r="G1" s="289"/>
      <c r="H1" s="289"/>
      <c r="I1" s="289"/>
    </row>
    <row r="2" spans="1:9" ht="12.75" customHeight="1" x14ac:dyDescent="0.2">
      <c r="A2" s="271"/>
      <c r="B2" s="277" t="s">
        <v>46</v>
      </c>
      <c r="C2" s="277" t="s">
        <v>47</v>
      </c>
      <c r="D2" s="277" t="s">
        <v>48</v>
      </c>
      <c r="E2" s="290" t="s">
        <v>29</v>
      </c>
      <c r="F2" s="285" t="s">
        <v>30</v>
      </c>
      <c r="G2" s="278" t="s">
        <v>49</v>
      </c>
      <c r="H2" s="278" t="s">
        <v>50</v>
      </c>
      <c r="I2" s="285" t="s">
        <v>51</v>
      </c>
    </row>
    <row r="3" spans="1:9" ht="102" customHeight="1" x14ac:dyDescent="0.2">
      <c r="A3" s="271"/>
      <c r="B3" s="277"/>
      <c r="C3" s="277"/>
      <c r="D3" s="277"/>
      <c r="E3" s="290"/>
      <c r="F3" s="285"/>
      <c r="G3" s="278"/>
      <c r="H3" s="278"/>
      <c r="I3" s="285"/>
    </row>
    <row r="4" spans="1:9" ht="15.75" customHeight="1" x14ac:dyDescent="0.2">
      <c r="A4" s="271"/>
      <c r="B4" s="68" t="s">
        <v>52</v>
      </c>
      <c r="C4" s="68" t="s">
        <v>52</v>
      </c>
      <c r="D4" s="68" t="s">
        <v>53</v>
      </c>
      <c r="E4" s="77" t="s">
        <v>53</v>
      </c>
      <c r="F4" s="68" t="s">
        <v>53</v>
      </c>
      <c r="G4" s="68" t="s">
        <v>53</v>
      </c>
      <c r="H4" s="68" t="s">
        <v>53</v>
      </c>
      <c r="I4" s="68" t="s">
        <v>52</v>
      </c>
    </row>
    <row r="5" spans="1:9" ht="12.75" customHeight="1" x14ac:dyDescent="0.2">
      <c r="A5" s="271"/>
      <c r="B5" s="68">
        <v>53</v>
      </c>
      <c r="C5" s="68">
        <v>54</v>
      </c>
      <c r="D5" s="68">
        <v>55</v>
      </c>
      <c r="E5" s="77">
        <v>56</v>
      </c>
      <c r="F5" s="68">
        <v>57</v>
      </c>
      <c r="G5" s="68">
        <v>58</v>
      </c>
      <c r="H5" s="68">
        <v>59</v>
      </c>
      <c r="I5" s="68">
        <v>60</v>
      </c>
    </row>
    <row r="6" spans="1:9" ht="12" customHeight="1" x14ac:dyDescent="0.2">
      <c r="A6" s="68" t="s">
        <v>54</v>
      </c>
      <c r="B6" s="73"/>
      <c r="C6" s="73"/>
      <c r="D6" s="73"/>
      <c r="E6" s="78"/>
      <c r="F6" s="73"/>
      <c r="G6" s="73"/>
      <c r="H6" s="73"/>
      <c r="I6" s="73"/>
    </row>
    <row r="7" spans="1:9" ht="14.25" x14ac:dyDescent="0.2">
      <c r="A7" s="147" t="s">
        <v>172</v>
      </c>
      <c r="B7" s="137">
        <f>SUM(B8+B9)</f>
        <v>12</v>
      </c>
      <c r="C7" s="137">
        <f t="shared" ref="C7:I7" si="0">SUM(C8+C9)</f>
        <v>4</v>
      </c>
      <c r="D7" s="137">
        <f t="shared" si="0"/>
        <v>6556</v>
      </c>
      <c r="E7" s="137">
        <f t="shared" si="0"/>
        <v>530</v>
      </c>
      <c r="F7" s="137">
        <f t="shared" si="0"/>
        <v>156</v>
      </c>
      <c r="G7" s="137">
        <f t="shared" si="0"/>
        <v>314</v>
      </c>
      <c r="H7" s="137">
        <f t="shared" si="0"/>
        <v>216</v>
      </c>
      <c r="I7" s="137">
        <f t="shared" si="0"/>
        <v>86</v>
      </c>
    </row>
    <row r="8" spans="1:9" ht="12" customHeight="1" x14ac:dyDescent="0.2">
      <c r="A8" s="124" t="s">
        <v>165</v>
      </c>
      <c r="B8" s="175">
        <v>12</v>
      </c>
      <c r="C8" s="175">
        <v>4</v>
      </c>
      <c r="D8" s="226">
        <v>6393</v>
      </c>
      <c r="E8" s="175">
        <v>490</v>
      </c>
      <c r="F8" s="175">
        <v>130</v>
      </c>
      <c r="G8" s="175">
        <v>280</v>
      </c>
      <c r="H8" s="175">
        <v>210</v>
      </c>
      <c r="I8" s="175">
        <v>55</v>
      </c>
    </row>
    <row r="9" spans="1:9" ht="14.25" x14ac:dyDescent="0.2">
      <c r="A9" s="124" t="s">
        <v>170</v>
      </c>
      <c r="B9" s="175">
        <v>0</v>
      </c>
      <c r="C9" s="175">
        <v>0</v>
      </c>
      <c r="D9" s="187">
        <v>163</v>
      </c>
      <c r="E9" s="175">
        <v>40</v>
      </c>
      <c r="F9" s="175">
        <v>26</v>
      </c>
      <c r="G9" s="175">
        <v>34</v>
      </c>
      <c r="H9" s="175">
        <v>6</v>
      </c>
      <c r="I9" s="175">
        <v>31</v>
      </c>
    </row>
    <row r="10" spans="1:9" s="81" customFormat="1" ht="15" customHeight="1" x14ac:dyDescent="0.2">
      <c r="A10" s="147" t="s">
        <v>171</v>
      </c>
      <c r="B10" s="137">
        <f>SUM(B11+B12)</f>
        <v>9</v>
      </c>
      <c r="C10" s="137">
        <f t="shared" ref="C10:I10" si="1">SUM(C11+C12)</f>
        <v>4</v>
      </c>
      <c r="D10" s="137">
        <f t="shared" si="1"/>
        <v>820</v>
      </c>
      <c r="E10" s="137">
        <f t="shared" si="1"/>
        <v>9572</v>
      </c>
      <c r="F10" s="137">
        <f t="shared" si="1"/>
        <v>7333</v>
      </c>
      <c r="G10" s="137">
        <f t="shared" si="1"/>
        <v>4880</v>
      </c>
      <c r="H10" s="137">
        <f t="shared" si="1"/>
        <v>4630</v>
      </c>
      <c r="I10" s="137">
        <f t="shared" si="1"/>
        <v>9838</v>
      </c>
    </row>
    <row r="11" spans="1:9" ht="15.75" customHeight="1" x14ac:dyDescent="0.2">
      <c r="A11" s="124" t="s">
        <v>174</v>
      </c>
      <c r="B11" s="175">
        <v>8</v>
      </c>
      <c r="C11" s="175">
        <v>4</v>
      </c>
      <c r="D11" s="175">
        <v>341</v>
      </c>
      <c r="E11" s="175">
        <v>2409</v>
      </c>
      <c r="F11" s="175">
        <v>1381</v>
      </c>
      <c r="G11" s="175">
        <v>1360</v>
      </c>
      <c r="H11" s="175">
        <v>1054</v>
      </c>
      <c r="I11" s="175">
        <v>2745</v>
      </c>
    </row>
    <row r="12" spans="1:9" ht="14.25" x14ac:dyDescent="0.2">
      <c r="A12" s="124" t="s">
        <v>173</v>
      </c>
      <c r="B12" s="134">
        <v>1</v>
      </c>
      <c r="C12" s="134">
        <v>0</v>
      </c>
      <c r="D12" s="134">
        <v>479</v>
      </c>
      <c r="E12" s="134">
        <v>7163</v>
      </c>
      <c r="F12" s="134">
        <v>5952</v>
      </c>
      <c r="G12" s="134">
        <v>3520</v>
      </c>
      <c r="H12" s="134">
        <v>3576</v>
      </c>
      <c r="I12" s="134">
        <v>7093</v>
      </c>
    </row>
    <row r="13" spans="1:9" ht="25.5" x14ac:dyDescent="0.2">
      <c r="A13" s="147" t="s">
        <v>196</v>
      </c>
      <c r="B13" s="164">
        <f t="shared" ref="B13:I13" si="2">SUM(B14+B15+B16+B17)</f>
        <v>421</v>
      </c>
      <c r="C13" s="164">
        <f t="shared" si="2"/>
        <v>23</v>
      </c>
      <c r="D13" s="164">
        <f t="shared" si="2"/>
        <v>646</v>
      </c>
      <c r="E13" s="164">
        <f t="shared" si="2"/>
        <v>2138</v>
      </c>
      <c r="F13" s="164">
        <f t="shared" si="2"/>
        <v>1252</v>
      </c>
      <c r="G13" s="164">
        <f t="shared" si="2"/>
        <v>1646</v>
      </c>
      <c r="H13" s="164">
        <f t="shared" si="2"/>
        <v>493</v>
      </c>
      <c r="I13" s="164">
        <f t="shared" si="2"/>
        <v>1552</v>
      </c>
    </row>
    <row r="14" spans="1:9" ht="14.25" x14ac:dyDescent="0.2">
      <c r="A14" s="16" t="s">
        <v>175</v>
      </c>
      <c r="B14" s="135">
        <v>421</v>
      </c>
      <c r="C14" s="135">
        <v>23</v>
      </c>
      <c r="D14" s="135">
        <v>591</v>
      </c>
      <c r="E14" s="135">
        <v>1472</v>
      </c>
      <c r="F14" s="135">
        <v>693</v>
      </c>
      <c r="G14" s="135">
        <v>1296</v>
      </c>
      <c r="H14" s="135">
        <v>176</v>
      </c>
      <c r="I14" s="135">
        <v>865</v>
      </c>
    </row>
    <row r="15" spans="1:9" ht="38.25" x14ac:dyDescent="0.2">
      <c r="A15" s="16" t="s">
        <v>176</v>
      </c>
      <c r="B15" s="212">
        <v>0</v>
      </c>
      <c r="C15" s="212">
        <v>0</v>
      </c>
      <c r="D15" s="212">
        <v>55</v>
      </c>
      <c r="E15" s="212">
        <v>385</v>
      </c>
      <c r="F15" s="212">
        <v>308</v>
      </c>
      <c r="G15" s="212">
        <v>217</v>
      </c>
      <c r="H15" s="212">
        <v>169</v>
      </c>
      <c r="I15" s="212">
        <v>399</v>
      </c>
    </row>
    <row r="16" spans="1:9" ht="25.5" x14ac:dyDescent="0.2">
      <c r="A16" s="148" t="s">
        <v>177</v>
      </c>
      <c r="B16" s="215">
        <f>SUM(B42)</f>
        <v>0</v>
      </c>
      <c r="C16" s="215">
        <f t="shared" ref="C16:I16" si="3">SUM(C42)</f>
        <v>0</v>
      </c>
      <c r="D16" s="215">
        <f t="shared" si="3"/>
        <v>0</v>
      </c>
      <c r="E16" s="215">
        <f t="shared" si="3"/>
        <v>281</v>
      </c>
      <c r="F16" s="215">
        <f t="shared" si="3"/>
        <v>251</v>
      </c>
      <c r="G16" s="215">
        <f t="shared" si="3"/>
        <v>133</v>
      </c>
      <c r="H16" s="215">
        <f t="shared" si="3"/>
        <v>148</v>
      </c>
      <c r="I16" s="215">
        <f t="shared" si="3"/>
        <v>288</v>
      </c>
    </row>
    <row r="17" spans="1:9" ht="14.25" x14ac:dyDescent="0.2">
      <c r="A17" s="124" t="s">
        <v>178</v>
      </c>
      <c r="B17" s="175">
        <v>0</v>
      </c>
      <c r="C17" s="175">
        <v>0</v>
      </c>
      <c r="D17" s="175">
        <v>0</v>
      </c>
      <c r="E17" s="175">
        <v>0</v>
      </c>
      <c r="F17" s="175">
        <v>0</v>
      </c>
      <c r="G17" s="175">
        <v>0</v>
      </c>
      <c r="H17" s="175">
        <v>0</v>
      </c>
      <c r="I17" s="175">
        <v>0</v>
      </c>
    </row>
    <row r="18" spans="1:9" ht="25.5" x14ac:dyDescent="0.2">
      <c r="A18" s="147" t="s">
        <v>197</v>
      </c>
      <c r="B18" s="137">
        <f>SUM(B19+B20+B23+B24+B25+B26+B31)</f>
        <v>2</v>
      </c>
      <c r="C18" s="137">
        <f t="shared" ref="C18:I18" si="4">SUM(C19+C20+C23+C24+C25+C26+C31)</f>
        <v>5</v>
      </c>
      <c r="D18" s="137">
        <f t="shared" si="4"/>
        <v>0</v>
      </c>
      <c r="E18" s="137">
        <f t="shared" si="4"/>
        <v>1471</v>
      </c>
      <c r="F18" s="137">
        <f t="shared" si="4"/>
        <v>768</v>
      </c>
      <c r="G18" s="137">
        <f t="shared" si="4"/>
        <v>1265</v>
      </c>
      <c r="H18" s="137">
        <f t="shared" si="4"/>
        <v>193</v>
      </c>
      <c r="I18" s="137">
        <f t="shared" si="4"/>
        <v>294</v>
      </c>
    </row>
    <row r="19" spans="1:9" ht="27.75" customHeight="1" x14ac:dyDescent="0.2">
      <c r="A19" s="150" t="s">
        <v>179</v>
      </c>
      <c r="B19" s="134">
        <v>1</v>
      </c>
      <c r="C19" s="134">
        <v>0</v>
      </c>
      <c r="D19" s="134">
        <v>0</v>
      </c>
      <c r="E19" s="134">
        <v>1172</v>
      </c>
      <c r="F19" s="134">
        <v>641</v>
      </c>
      <c r="G19" s="134">
        <v>1055</v>
      </c>
      <c r="H19" s="134">
        <v>117</v>
      </c>
      <c r="I19" s="134">
        <v>23</v>
      </c>
    </row>
    <row r="20" spans="1:9" ht="29.25" customHeight="1" x14ac:dyDescent="0.2">
      <c r="A20" s="149" t="s">
        <v>208</v>
      </c>
      <c r="B20" s="138">
        <f>SUM(B21+B22)</f>
        <v>1</v>
      </c>
      <c r="C20" s="138">
        <f t="shared" ref="C20:I20" si="5">SUM(C21+C22)</f>
        <v>5</v>
      </c>
      <c r="D20" s="138">
        <f t="shared" si="5"/>
        <v>0</v>
      </c>
      <c r="E20" s="138">
        <f t="shared" si="5"/>
        <v>154</v>
      </c>
      <c r="F20" s="138">
        <f t="shared" si="5"/>
        <v>46</v>
      </c>
      <c r="G20" s="138">
        <f t="shared" si="5"/>
        <v>108</v>
      </c>
      <c r="H20" s="138">
        <f t="shared" si="5"/>
        <v>33</v>
      </c>
      <c r="I20" s="138">
        <f t="shared" si="5"/>
        <v>141</v>
      </c>
    </row>
    <row r="21" spans="1:9" ht="27" customHeight="1" x14ac:dyDescent="0.2">
      <c r="A21" s="23" t="s">
        <v>181</v>
      </c>
      <c r="B21" s="139">
        <v>1</v>
      </c>
      <c r="C21" s="139">
        <v>5</v>
      </c>
      <c r="D21" s="139">
        <v>0</v>
      </c>
      <c r="E21" s="139">
        <v>53</v>
      </c>
      <c r="F21" s="139">
        <v>15</v>
      </c>
      <c r="G21" s="139">
        <v>34</v>
      </c>
      <c r="H21" s="139">
        <v>6</v>
      </c>
      <c r="I21" s="139">
        <v>40</v>
      </c>
    </row>
    <row r="22" spans="1:9" ht="14.25" x14ac:dyDescent="0.2">
      <c r="A22" s="23" t="s">
        <v>182</v>
      </c>
      <c r="B22" s="134">
        <v>0</v>
      </c>
      <c r="C22" s="134">
        <v>0</v>
      </c>
      <c r="D22" s="134">
        <v>0</v>
      </c>
      <c r="E22" s="134">
        <v>101</v>
      </c>
      <c r="F22" s="134">
        <v>31</v>
      </c>
      <c r="G22" s="134">
        <v>74</v>
      </c>
      <c r="H22" s="134">
        <v>27</v>
      </c>
      <c r="I22" s="134">
        <v>101</v>
      </c>
    </row>
    <row r="23" spans="1:9" ht="15" customHeight="1" x14ac:dyDescent="0.2">
      <c r="A23" s="150" t="s">
        <v>183</v>
      </c>
      <c r="B23" s="134">
        <v>0</v>
      </c>
      <c r="C23" s="134">
        <v>0</v>
      </c>
      <c r="D23" s="134">
        <v>0</v>
      </c>
      <c r="E23" s="134">
        <v>16</v>
      </c>
      <c r="F23" s="134">
        <v>7</v>
      </c>
      <c r="G23" s="134">
        <v>15</v>
      </c>
      <c r="H23" s="134">
        <v>0</v>
      </c>
      <c r="I23" s="134">
        <v>0</v>
      </c>
    </row>
    <row r="24" spans="1:9" ht="25.5" x14ac:dyDescent="0.2">
      <c r="A24" s="150" t="s">
        <v>184</v>
      </c>
      <c r="B24" s="134">
        <v>0</v>
      </c>
      <c r="C24" s="134">
        <v>0</v>
      </c>
      <c r="D24" s="134">
        <v>0</v>
      </c>
      <c r="E24" s="134">
        <v>9</v>
      </c>
      <c r="F24" s="134">
        <v>3</v>
      </c>
      <c r="G24" s="134">
        <v>3</v>
      </c>
      <c r="H24" s="134">
        <v>6</v>
      </c>
      <c r="I24" s="134">
        <v>9</v>
      </c>
    </row>
    <row r="25" spans="1:9" ht="15.75" customHeight="1" x14ac:dyDescent="0.2">
      <c r="A25" s="151" t="s">
        <v>185</v>
      </c>
      <c r="B25" s="138"/>
      <c r="C25" s="26"/>
      <c r="D25" s="138"/>
      <c r="E25" s="138"/>
      <c r="F25" s="138"/>
      <c r="G25" s="138"/>
      <c r="H25" s="138"/>
      <c r="I25" s="138"/>
    </row>
    <row r="26" spans="1:9" ht="14.25" x14ac:dyDescent="0.2">
      <c r="A26" s="11" t="s">
        <v>198</v>
      </c>
      <c r="B26" s="138">
        <f>SUM(B29)</f>
        <v>0</v>
      </c>
      <c r="C26" s="138">
        <f t="shared" ref="C26:I26" si="6">SUM(C29)</f>
        <v>0</v>
      </c>
      <c r="D26" s="138">
        <f t="shared" si="6"/>
        <v>0</v>
      </c>
      <c r="E26" s="138">
        <f t="shared" si="6"/>
        <v>58</v>
      </c>
      <c r="F26" s="138">
        <f t="shared" si="6"/>
        <v>41</v>
      </c>
      <c r="G26" s="138">
        <f t="shared" si="6"/>
        <v>43</v>
      </c>
      <c r="H26" s="138">
        <f t="shared" si="6"/>
        <v>15</v>
      </c>
      <c r="I26" s="138">
        <f t="shared" si="6"/>
        <v>58</v>
      </c>
    </row>
    <row r="27" spans="1:9" ht="25.5" x14ac:dyDescent="0.2">
      <c r="A27" s="16" t="s">
        <v>186</v>
      </c>
      <c r="B27" s="134">
        <v>9</v>
      </c>
      <c r="C27" s="134">
        <v>0</v>
      </c>
      <c r="D27" s="134">
        <v>107</v>
      </c>
      <c r="E27" s="134">
        <v>160</v>
      </c>
      <c r="F27" s="134">
        <v>30</v>
      </c>
      <c r="G27" s="134">
        <v>153</v>
      </c>
      <c r="H27" s="134">
        <v>7</v>
      </c>
      <c r="I27" s="134">
        <v>107</v>
      </c>
    </row>
    <row r="28" spans="1:9" ht="38.25" x14ac:dyDescent="0.2">
      <c r="A28" s="16" t="s">
        <v>187</v>
      </c>
      <c r="B28" s="134">
        <v>0</v>
      </c>
      <c r="C28" s="134">
        <v>0</v>
      </c>
      <c r="D28" s="134">
        <v>0</v>
      </c>
      <c r="E28" s="134">
        <v>21</v>
      </c>
      <c r="F28" s="134">
        <v>13</v>
      </c>
      <c r="G28" s="134">
        <v>16</v>
      </c>
      <c r="H28" s="134">
        <v>5</v>
      </c>
      <c r="I28" s="134">
        <v>21</v>
      </c>
    </row>
    <row r="29" spans="1:9" ht="25.5" x14ac:dyDescent="0.2">
      <c r="A29" s="16" t="s">
        <v>188</v>
      </c>
      <c r="B29" s="134">
        <v>0</v>
      </c>
      <c r="C29" s="134">
        <v>0</v>
      </c>
      <c r="D29" s="134">
        <v>0</v>
      </c>
      <c r="E29" s="134">
        <v>58</v>
      </c>
      <c r="F29" s="134">
        <v>41</v>
      </c>
      <c r="G29" s="134">
        <v>43</v>
      </c>
      <c r="H29" s="134">
        <v>15</v>
      </c>
      <c r="I29" s="134">
        <v>58</v>
      </c>
    </row>
    <row r="30" spans="1:9" ht="14.25" customHeight="1" x14ac:dyDescent="0.2">
      <c r="A30" s="200" t="s">
        <v>203</v>
      </c>
      <c r="B30" s="137">
        <f>SUM(B27+B28+B29)</f>
        <v>9</v>
      </c>
      <c r="C30" s="137">
        <f t="shared" ref="C30:I30" si="7">SUM(C27+C28+C29)</f>
        <v>0</v>
      </c>
      <c r="D30" s="137">
        <f t="shared" si="7"/>
        <v>107</v>
      </c>
      <c r="E30" s="137">
        <f t="shared" si="7"/>
        <v>239</v>
      </c>
      <c r="F30" s="137">
        <f t="shared" si="7"/>
        <v>84</v>
      </c>
      <c r="G30" s="137">
        <f t="shared" si="7"/>
        <v>212</v>
      </c>
      <c r="H30" s="137">
        <f t="shared" si="7"/>
        <v>27</v>
      </c>
      <c r="I30" s="137">
        <f t="shared" si="7"/>
        <v>186</v>
      </c>
    </row>
    <row r="31" spans="1:9" ht="14.25" x14ac:dyDescent="0.2">
      <c r="A31" s="11" t="s">
        <v>199</v>
      </c>
      <c r="B31" s="138">
        <f t="shared" ref="B31:I31" si="8">SUM(B34)</f>
        <v>0</v>
      </c>
      <c r="C31" s="138">
        <f t="shared" si="8"/>
        <v>0</v>
      </c>
      <c r="D31" s="138">
        <f t="shared" si="8"/>
        <v>0</v>
      </c>
      <c r="E31" s="138">
        <f t="shared" si="8"/>
        <v>62</v>
      </c>
      <c r="F31" s="138">
        <f t="shared" si="8"/>
        <v>30</v>
      </c>
      <c r="G31" s="138">
        <f t="shared" si="8"/>
        <v>41</v>
      </c>
      <c r="H31" s="138">
        <f t="shared" si="8"/>
        <v>22</v>
      </c>
      <c r="I31" s="138">
        <f t="shared" si="8"/>
        <v>63</v>
      </c>
    </row>
    <row r="32" spans="1:9" ht="25.5" x14ac:dyDescent="0.2">
      <c r="A32" s="23" t="s">
        <v>166</v>
      </c>
      <c r="B32" s="184">
        <v>13</v>
      </c>
      <c r="C32" s="185">
        <v>2</v>
      </c>
      <c r="D32" s="185">
        <v>2585</v>
      </c>
      <c r="E32" s="185">
        <v>104</v>
      </c>
      <c r="F32" s="185">
        <v>28</v>
      </c>
      <c r="G32" s="185">
        <v>89</v>
      </c>
      <c r="H32" s="185">
        <v>15</v>
      </c>
      <c r="I32" s="185">
        <v>94</v>
      </c>
    </row>
    <row r="33" spans="1:9" ht="43.5" customHeight="1" x14ac:dyDescent="0.2">
      <c r="A33" s="23" t="s">
        <v>167</v>
      </c>
      <c r="B33" s="185">
        <v>0</v>
      </c>
      <c r="C33" s="185">
        <v>0</v>
      </c>
      <c r="D33" s="185">
        <v>0</v>
      </c>
      <c r="E33" s="185">
        <v>99</v>
      </c>
      <c r="F33" s="185">
        <v>83</v>
      </c>
      <c r="G33" s="185">
        <v>46</v>
      </c>
      <c r="H33" s="185">
        <v>53</v>
      </c>
      <c r="I33" s="185">
        <v>102</v>
      </c>
    </row>
    <row r="34" spans="1:9" ht="25.5" x14ac:dyDescent="0.2">
      <c r="A34" s="23" t="s">
        <v>168</v>
      </c>
      <c r="B34" s="175">
        <v>0</v>
      </c>
      <c r="C34" s="175">
        <v>0</v>
      </c>
      <c r="D34" s="175">
        <v>0</v>
      </c>
      <c r="E34" s="175">
        <v>62</v>
      </c>
      <c r="F34" s="175">
        <v>30</v>
      </c>
      <c r="G34" s="175">
        <v>41</v>
      </c>
      <c r="H34" s="175">
        <v>22</v>
      </c>
      <c r="I34" s="175">
        <v>63</v>
      </c>
    </row>
    <row r="35" spans="1:9" ht="13.5" customHeight="1" x14ac:dyDescent="0.2">
      <c r="A35" s="201" t="s">
        <v>204</v>
      </c>
      <c r="B35" s="137">
        <f>SUM(B32+B33+B34)</f>
        <v>13</v>
      </c>
      <c r="C35" s="137">
        <f t="shared" ref="C35:I35" si="9">SUM(C32+C33+C34)</f>
        <v>2</v>
      </c>
      <c r="D35" s="137">
        <f t="shared" si="9"/>
        <v>2585</v>
      </c>
      <c r="E35" s="137">
        <f t="shared" si="9"/>
        <v>265</v>
      </c>
      <c r="F35" s="137">
        <f t="shared" si="9"/>
        <v>141</v>
      </c>
      <c r="G35" s="137">
        <f t="shared" si="9"/>
        <v>176</v>
      </c>
      <c r="H35" s="137">
        <f t="shared" si="9"/>
        <v>90</v>
      </c>
      <c r="I35" s="137">
        <f t="shared" si="9"/>
        <v>259</v>
      </c>
    </row>
    <row r="36" spans="1:9" ht="27" customHeight="1" x14ac:dyDescent="0.2">
      <c r="A36" s="30" t="s">
        <v>200</v>
      </c>
      <c r="B36" s="138">
        <f>SUM(B37+B38)</f>
        <v>23</v>
      </c>
      <c r="C36" s="138">
        <f t="shared" ref="C36:I36" si="10">SUM(C37+C38)</f>
        <v>2</v>
      </c>
      <c r="D36" s="138">
        <f t="shared" si="10"/>
        <v>1560</v>
      </c>
      <c r="E36" s="138">
        <f t="shared" si="10"/>
        <v>62</v>
      </c>
      <c r="F36" s="138">
        <f t="shared" si="10"/>
        <v>44</v>
      </c>
      <c r="G36" s="138">
        <f t="shared" si="10"/>
        <v>43</v>
      </c>
      <c r="H36" s="138">
        <f t="shared" si="10"/>
        <v>20</v>
      </c>
      <c r="I36" s="138">
        <f t="shared" si="10"/>
        <v>62</v>
      </c>
    </row>
    <row r="37" spans="1:9" ht="24.75" customHeight="1" x14ac:dyDescent="0.2">
      <c r="A37" s="16" t="s">
        <v>189</v>
      </c>
      <c r="B37" s="217">
        <v>23</v>
      </c>
      <c r="C37" s="217">
        <v>2</v>
      </c>
      <c r="D37" s="217">
        <v>1506</v>
      </c>
      <c r="E37" s="217">
        <v>33</v>
      </c>
      <c r="F37" s="217">
        <v>22</v>
      </c>
      <c r="G37" s="217">
        <v>26</v>
      </c>
      <c r="H37" s="217">
        <v>7</v>
      </c>
      <c r="I37" s="217">
        <v>33</v>
      </c>
    </row>
    <row r="38" spans="1:9" ht="38.25" x14ac:dyDescent="0.2">
      <c r="A38" s="32" t="s">
        <v>190</v>
      </c>
      <c r="B38" s="217">
        <v>0</v>
      </c>
      <c r="C38" s="217">
        <v>0</v>
      </c>
      <c r="D38" s="217">
        <v>54</v>
      </c>
      <c r="E38" s="217">
        <v>29</v>
      </c>
      <c r="F38" s="217">
        <v>22</v>
      </c>
      <c r="G38" s="217">
        <v>17</v>
      </c>
      <c r="H38" s="217">
        <v>13</v>
      </c>
      <c r="I38" s="217">
        <v>29</v>
      </c>
    </row>
    <row r="39" spans="1:9" ht="25.5" x14ac:dyDescent="0.2">
      <c r="A39" s="11" t="s">
        <v>201</v>
      </c>
      <c r="B39" s="138">
        <f>SUM(B40+B41+B42)</f>
        <v>13</v>
      </c>
      <c r="C39" s="138">
        <f t="shared" ref="C39:I39" si="11">SUM(C40+C41+C42)</f>
        <v>1</v>
      </c>
      <c r="D39" s="138">
        <f t="shared" si="11"/>
        <v>80</v>
      </c>
      <c r="E39" s="138">
        <f t="shared" si="11"/>
        <v>533</v>
      </c>
      <c r="F39" s="138">
        <f t="shared" si="11"/>
        <v>434</v>
      </c>
      <c r="G39" s="138">
        <f t="shared" si="11"/>
        <v>306</v>
      </c>
      <c r="H39" s="138">
        <f t="shared" si="11"/>
        <v>227</v>
      </c>
      <c r="I39" s="138">
        <f t="shared" si="11"/>
        <v>555</v>
      </c>
    </row>
    <row r="40" spans="1:9" ht="25.5" x14ac:dyDescent="0.2">
      <c r="A40" s="16" t="s">
        <v>191</v>
      </c>
      <c r="B40" s="168">
        <v>13</v>
      </c>
      <c r="C40" s="168">
        <v>1</v>
      </c>
      <c r="D40" s="168">
        <v>79</v>
      </c>
      <c r="E40" s="168">
        <v>70</v>
      </c>
      <c r="F40" s="168">
        <v>33</v>
      </c>
      <c r="G40" s="168">
        <v>62</v>
      </c>
      <c r="H40" s="168">
        <v>8</v>
      </c>
      <c r="I40" s="168">
        <v>81</v>
      </c>
    </row>
    <row r="41" spans="1:9" ht="38.25" x14ac:dyDescent="0.2">
      <c r="A41" s="16" t="s">
        <v>192</v>
      </c>
      <c r="B41" s="168">
        <v>0</v>
      </c>
      <c r="C41" s="168">
        <v>0</v>
      </c>
      <c r="D41" s="168">
        <v>1</v>
      </c>
      <c r="E41" s="168">
        <v>182</v>
      </c>
      <c r="F41" s="168">
        <v>150</v>
      </c>
      <c r="G41" s="168">
        <v>111</v>
      </c>
      <c r="H41" s="168">
        <v>71</v>
      </c>
      <c r="I41" s="168">
        <v>186</v>
      </c>
    </row>
    <row r="42" spans="1:9" ht="25.5" x14ac:dyDescent="0.2">
      <c r="A42" s="16" t="s">
        <v>193</v>
      </c>
      <c r="B42" s="168">
        <v>0</v>
      </c>
      <c r="C42" s="168">
        <v>0</v>
      </c>
      <c r="D42" s="168">
        <v>0</v>
      </c>
      <c r="E42" s="168">
        <v>281</v>
      </c>
      <c r="F42" s="168">
        <v>251</v>
      </c>
      <c r="G42" s="168">
        <v>133</v>
      </c>
      <c r="H42" s="168">
        <v>148</v>
      </c>
      <c r="I42" s="168">
        <v>288</v>
      </c>
    </row>
    <row r="43" spans="1:9" ht="25.5" x14ac:dyDescent="0.2">
      <c r="A43" s="19" t="s">
        <v>202</v>
      </c>
      <c r="B43" s="73">
        <f t="shared" ref="B43:I43" si="12">B44+B45</f>
        <v>4</v>
      </c>
      <c r="C43" s="73">
        <f t="shared" si="12"/>
        <v>2</v>
      </c>
      <c r="D43" s="73">
        <f t="shared" si="12"/>
        <v>103</v>
      </c>
      <c r="E43" s="73">
        <f t="shared" si="12"/>
        <v>56</v>
      </c>
      <c r="F43" s="73">
        <f t="shared" si="12"/>
        <v>34</v>
      </c>
      <c r="G43" s="73">
        <f t="shared" si="12"/>
        <v>50</v>
      </c>
      <c r="H43" s="73">
        <f t="shared" si="12"/>
        <v>6</v>
      </c>
      <c r="I43" s="73">
        <f t="shared" si="12"/>
        <v>44</v>
      </c>
    </row>
    <row r="44" spans="1:9" x14ac:dyDescent="0.2">
      <c r="A44" s="152" t="s">
        <v>194</v>
      </c>
      <c r="B44" s="177">
        <v>4</v>
      </c>
      <c r="C44" s="177">
        <v>2</v>
      </c>
      <c r="D44" s="177">
        <v>103</v>
      </c>
      <c r="E44" s="177">
        <v>56</v>
      </c>
      <c r="F44" s="177">
        <v>34</v>
      </c>
      <c r="G44" s="177">
        <v>50</v>
      </c>
      <c r="H44" s="177">
        <v>6</v>
      </c>
      <c r="I44" s="177">
        <v>44</v>
      </c>
    </row>
    <row r="45" spans="1:9" ht="38.25" x14ac:dyDescent="0.2">
      <c r="A45" s="153" t="s">
        <v>195</v>
      </c>
      <c r="B45" s="177">
        <v>0</v>
      </c>
      <c r="C45" s="177">
        <v>0</v>
      </c>
      <c r="D45" s="177">
        <v>0</v>
      </c>
      <c r="E45" s="177">
        <v>0</v>
      </c>
      <c r="F45" s="177">
        <v>0</v>
      </c>
      <c r="G45" s="177">
        <v>0</v>
      </c>
      <c r="H45" s="177">
        <v>0</v>
      </c>
      <c r="I45" s="177">
        <v>0</v>
      </c>
    </row>
    <row r="46" spans="1:9" ht="25.5" x14ac:dyDescent="0.2">
      <c r="A46" s="154" t="s">
        <v>206</v>
      </c>
      <c r="B46" s="155">
        <f>SUM(B7+B10+B13+B18)</f>
        <v>444</v>
      </c>
      <c r="C46" s="155">
        <f t="shared" ref="C46:I46" si="13">SUM(C7+C10+C13+C18)</f>
        <v>36</v>
      </c>
      <c r="D46" s="155">
        <f t="shared" si="13"/>
        <v>8022</v>
      </c>
      <c r="E46" s="155">
        <f t="shared" si="13"/>
        <v>13711</v>
      </c>
      <c r="F46" s="155">
        <f t="shared" si="13"/>
        <v>9509</v>
      </c>
      <c r="G46" s="155">
        <f t="shared" si="13"/>
        <v>8105</v>
      </c>
      <c r="H46" s="155">
        <f t="shared" si="13"/>
        <v>5532</v>
      </c>
      <c r="I46" s="155">
        <f t="shared" si="13"/>
        <v>11770</v>
      </c>
    </row>
  </sheetData>
  <mergeCells count="11">
    <mergeCell ref="A1:A5"/>
    <mergeCell ref="B1:D1"/>
    <mergeCell ref="E1:I1"/>
    <mergeCell ref="B2:B3"/>
    <mergeCell ref="C2:C3"/>
    <mergeCell ref="D2:D3"/>
    <mergeCell ref="E2:E3"/>
    <mergeCell ref="F2:F3"/>
    <mergeCell ref="G2:G3"/>
    <mergeCell ref="H2:H3"/>
    <mergeCell ref="I2:I3"/>
  </mergeCells>
  <pageMargins left="0.7" right="0.7" top="0.75" bottom="0.75" header="0.51180555555555496" footer="0.51180555555555496"/>
  <pageSetup paperSize="9"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4"/>
  <sheetViews>
    <sheetView topLeftCell="A14" zoomScale="106" zoomScaleNormal="106" workbookViewId="0">
      <selection activeCell="J54" sqref="J54"/>
    </sheetView>
  </sheetViews>
  <sheetFormatPr defaultRowHeight="12.75" x14ac:dyDescent="0.2"/>
  <cols>
    <col min="1" max="1" width="50.7109375" style="82" customWidth="1"/>
    <col min="2" max="2" width="10.28515625" style="39" customWidth="1"/>
    <col min="3" max="3" width="9" style="39" customWidth="1"/>
    <col min="4" max="4" width="10.28515625" style="39" customWidth="1"/>
    <col min="5" max="5" width="9" style="39" customWidth="1"/>
    <col min="6" max="6" width="10.28515625" style="39" customWidth="1"/>
    <col min="7" max="7" width="9.7109375" style="39" customWidth="1"/>
    <col min="8" max="8" width="10" style="39" customWidth="1"/>
    <col min="9" max="9" width="11.140625" style="39" customWidth="1"/>
    <col min="10" max="10" width="10.85546875" style="39" customWidth="1"/>
    <col min="11" max="11" width="18.85546875" style="39" hidden="1" customWidth="1"/>
    <col min="12" max="12" width="6.42578125" style="39" hidden="1" customWidth="1"/>
    <col min="13" max="13" width="10" style="39" hidden="1" customWidth="1"/>
    <col min="14" max="14" width="0.28515625" style="39" hidden="1" customWidth="1"/>
    <col min="15" max="16" width="9.140625" style="39" hidden="1" customWidth="1"/>
    <col min="17" max="17" width="10.28515625" style="39" customWidth="1"/>
    <col min="18" max="18" width="10.5703125" style="39" customWidth="1"/>
    <col min="19" max="1025" width="9.140625" style="39" customWidth="1"/>
  </cols>
  <sheetData>
    <row r="1" spans="1:34" ht="15.75" customHeight="1" x14ac:dyDescent="0.2">
      <c r="A1" s="291" t="s">
        <v>4</v>
      </c>
      <c r="B1" s="292" t="s">
        <v>55</v>
      </c>
      <c r="C1" s="292"/>
      <c r="D1" s="292"/>
      <c r="E1" s="292"/>
      <c r="F1" s="292"/>
      <c r="G1" s="292"/>
      <c r="H1" s="292"/>
      <c r="I1" s="292"/>
      <c r="J1" s="292"/>
      <c r="K1" s="292"/>
      <c r="L1" s="292"/>
      <c r="M1" s="292"/>
      <c r="N1" s="292"/>
      <c r="O1" s="292"/>
      <c r="P1" s="292"/>
      <c r="Q1" s="292"/>
      <c r="R1" s="292"/>
    </row>
    <row r="2" spans="1:34" ht="15.75" customHeight="1" x14ac:dyDescent="0.2">
      <c r="A2" s="291"/>
      <c r="B2" s="293" t="s">
        <v>56</v>
      </c>
      <c r="C2" s="293"/>
      <c r="D2" s="293"/>
      <c r="E2" s="293"/>
      <c r="F2" s="293"/>
      <c r="G2" s="293"/>
      <c r="H2" s="293"/>
      <c r="I2" s="293"/>
      <c r="J2" s="293"/>
      <c r="K2" s="293"/>
      <c r="L2" s="293"/>
      <c r="M2" s="293"/>
      <c r="N2" s="293"/>
      <c r="O2" s="293"/>
      <c r="P2" s="293"/>
      <c r="Q2" s="293"/>
      <c r="R2" s="293"/>
    </row>
    <row r="3" spans="1:34" ht="42" customHeight="1" x14ac:dyDescent="0.2">
      <c r="A3" s="291"/>
      <c r="B3" s="294" t="s">
        <v>57</v>
      </c>
      <c r="C3" s="294"/>
      <c r="D3" s="295" t="s">
        <v>58</v>
      </c>
      <c r="E3" s="295"/>
      <c r="F3" s="296" t="s">
        <v>59</v>
      </c>
      <c r="G3" s="296"/>
      <c r="H3" s="296"/>
      <c r="I3" s="297" t="s">
        <v>60</v>
      </c>
      <c r="J3" s="297"/>
      <c r="K3" s="297"/>
      <c r="L3" s="297"/>
      <c r="M3" s="297"/>
      <c r="N3" s="297"/>
      <c r="O3" s="297"/>
      <c r="P3" s="297"/>
      <c r="Q3" s="297"/>
      <c r="R3" s="297"/>
    </row>
    <row r="4" spans="1:34" ht="41.25" hidden="1" customHeight="1" x14ac:dyDescent="0.2">
      <c r="A4" s="291"/>
      <c r="B4" s="76"/>
      <c r="C4" s="83"/>
      <c r="D4" s="84" t="s">
        <v>61</v>
      </c>
      <c r="E4" s="84" t="s">
        <v>62</v>
      </c>
      <c r="F4" s="85" t="s">
        <v>63</v>
      </c>
      <c r="G4" s="85" t="s">
        <v>64</v>
      </c>
      <c r="H4" s="86" t="s">
        <v>65</v>
      </c>
      <c r="I4" s="87"/>
      <c r="J4" s="88"/>
      <c r="K4" s="88"/>
      <c r="L4" s="89"/>
      <c r="M4" s="35"/>
      <c r="N4" s="35"/>
      <c r="O4" s="35"/>
      <c r="P4" s="35"/>
      <c r="Q4" s="35"/>
      <c r="R4" s="35"/>
    </row>
    <row r="5" spans="1:34" ht="104.25" customHeight="1" x14ac:dyDescent="0.2">
      <c r="A5" s="291"/>
      <c r="B5" s="279" t="s">
        <v>29</v>
      </c>
      <c r="C5" s="279" t="s">
        <v>66</v>
      </c>
      <c r="D5" s="298" t="s">
        <v>61</v>
      </c>
      <c r="E5" s="298" t="s">
        <v>62</v>
      </c>
      <c r="F5" s="299" t="s">
        <v>63</v>
      </c>
      <c r="G5" s="299" t="s">
        <v>64</v>
      </c>
      <c r="H5" s="278" t="s">
        <v>67</v>
      </c>
      <c r="I5" s="278" t="s">
        <v>68</v>
      </c>
      <c r="J5" s="278" t="s">
        <v>69</v>
      </c>
      <c r="K5" s="90"/>
      <c r="L5" s="90"/>
      <c r="M5" s="70"/>
      <c r="N5" s="70"/>
      <c r="O5" s="70"/>
      <c r="P5" s="70"/>
      <c r="Q5" s="278" t="s">
        <v>70</v>
      </c>
      <c r="R5" s="278" t="s">
        <v>71</v>
      </c>
    </row>
    <row r="6" spans="1:34" ht="1.5" customHeight="1" x14ac:dyDescent="0.2">
      <c r="A6" s="291"/>
      <c r="B6" s="279"/>
      <c r="C6" s="279"/>
      <c r="D6" s="298"/>
      <c r="E6" s="298"/>
      <c r="F6" s="299"/>
      <c r="G6" s="299"/>
      <c r="H6" s="278"/>
      <c r="I6" s="278"/>
      <c r="J6" s="278"/>
      <c r="K6" s="90"/>
      <c r="L6" s="90"/>
      <c r="M6" s="70"/>
      <c r="N6" s="70"/>
      <c r="O6" s="70"/>
      <c r="P6" s="70"/>
      <c r="Q6" s="278"/>
      <c r="R6" s="278"/>
    </row>
    <row r="7" spans="1:34" ht="12" customHeight="1" x14ac:dyDescent="0.2">
      <c r="A7" s="91"/>
      <c r="B7" s="92" t="s">
        <v>52</v>
      </c>
      <c r="C7" s="92" t="s">
        <v>52</v>
      </c>
      <c r="D7" s="92" t="s">
        <v>52</v>
      </c>
      <c r="E7" s="92" t="s">
        <v>52</v>
      </c>
      <c r="F7" s="92" t="s">
        <v>52</v>
      </c>
      <c r="G7" s="92" t="s">
        <v>52</v>
      </c>
      <c r="H7" s="92" t="s">
        <v>52</v>
      </c>
      <c r="I7" s="92" t="s">
        <v>52</v>
      </c>
      <c r="J7" s="92" t="s">
        <v>52</v>
      </c>
      <c r="K7" s="92" t="s">
        <v>52</v>
      </c>
      <c r="L7" s="92" t="s">
        <v>52</v>
      </c>
      <c r="M7" s="92" t="s">
        <v>52</v>
      </c>
      <c r="N7" s="92" t="s">
        <v>52</v>
      </c>
      <c r="O7" s="92" t="s">
        <v>52</v>
      </c>
      <c r="P7" s="92" t="s">
        <v>52</v>
      </c>
      <c r="Q7" s="92" t="s">
        <v>52</v>
      </c>
      <c r="R7" s="92" t="s">
        <v>52</v>
      </c>
    </row>
    <row r="8" spans="1:34" x14ac:dyDescent="0.2">
      <c r="A8" s="156" t="s">
        <v>72</v>
      </c>
      <c r="B8" s="70">
        <v>61</v>
      </c>
      <c r="C8" s="70">
        <v>62</v>
      </c>
      <c r="D8" s="70">
        <v>63</v>
      </c>
      <c r="E8" s="70">
        <v>64</v>
      </c>
      <c r="F8" s="70">
        <v>65</v>
      </c>
      <c r="G8" s="70">
        <v>66</v>
      </c>
      <c r="H8" s="93">
        <v>67</v>
      </c>
      <c r="I8" s="94">
        <v>68</v>
      </c>
      <c r="J8" s="70">
        <v>69</v>
      </c>
      <c r="K8" s="95">
        <v>73</v>
      </c>
      <c r="L8" s="96">
        <v>74</v>
      </c>
      <c r="M8" s="70"/>
      <c r="N8" s="70"/>
      <c r="O8" s="70"/>
      <c r="P8" s="70"/>
      <c r="Q8" s="70">
        <v>70</v>
      </c>
      <c r="R8" s="70">
        <v>71</v>
      </c>
    </row>
    <row r="9" spans="1:34" ht="15.75" customHeight="1" x14ac:dyDescent="0.2">
      <c r="A9" s="147" t="s">
        <v>172</v>
      </c>
      <c r="B9" s="137">
        <f>SUM(B10+B11)</f>
        <v>18725</v>
      </c>
      <c r="C9" s="137">
        <f t="shared" ref="C9:R9" si="0">SUM(C10+C11)</f>
        <v>10685</v>
      </c>
      <c r="D9" s="137">
        <f t="shared" si="0"/>
        <v>10996</v>
      </c>
      <c r="E9" s="137">
        <f t="shared" si="0"/>
        <v>7729</v>
      </c>
      <c r="F9" s="137">
        <f t="shared" si="0"/>
        <v>6227</v>
      </c>
      <c r="G9" s="137">
        <f t="shared" si="0"/>
        <v>1483</v>
      </c>
      <c r="H9" s="137">
        <f t="shared" si="0"/>
        <v>330</v>
      </c>
      <c r="I9" s="137">
        <f t="shared" si="0"/>
        <v>31597</v>
      </c>
      <c r="J9" s="137">
        <f t="shared" si="0"/>
        <v>58975</v>
      </c>
      <c r="K9" s="137">
        <f t="shared" si="0"/>
        <v>53559</v>
      </c>
      <c r="L9" s="137">
        <f t="shared" si="0"/>
        <v>89434</v>
      </c>
      <c r="M9" s="137">
        <f t="shared" si="0"/>
        <v>0</v>
      </c>
      <c r="N9" s="137">
        <f t="shared" si="0"/>
        <v>0</v>
      </c>
      <c r="O9" s="137">
        <f t="shared" si="0"/>
        <v>0</v>
      </c>
      <c r="P9" s="137">
        <f t="shared" si="0"/>
        <v>0</v>
      </c>
      <c r="Q9" s="137">
        <f t="shared" si="0"/>
        <v>53559</v>
      </c>
      <c r="R9" s="137">
        <f t="shared" si="0"/>
        <v>89434</v>
      </c>
    </row>
    <row r="10" spans="1:34" ht="14.25" x14ac:dyDescent="0.2">
      <c r="A10" s="124" t="s">
        <v>165</v>
      </c>
      <c r="B10" s="175">
        <v>6033</v>
      </c>
      <c r="C10" s="175">
        <v>446</v>
      </c>
      <c r="D10" s="226">
        <v>3634</v>
      </c>
      <c r="E10" s="175">
        <v>2399</v>
      </c>
      <c r="F10" s="175">
        <v>4293</v>
      </c>
      <c r="G10" s="175">
        <v>964</v>
      </c>
      <c r="H10" s="175">
        <v>330</v>
      </c>
      <c r="I10" s="175">
        <v>23005</v>
      </c>
      <c r="J10" s="186">
        <v>44930</v>
      </c>
      <c r="K10" s="14">
        <v>53559</v>
      </c>
      <c r="L10" s="14">
        <v>89434</v>
      </c>
      <c r="M10" s="15"/>
      <c r="N10" s="15"/>
      <c r="O10" s="15"/>
      <c r="P10" s="15"/>
      <c r="Q10" s="187">
        <v>53559</v>
      </c>
      <c r="R10" s="187">
        <v>89434</v>
      </c>
      <c r="AA10" s="97"/>
    </row>
    <row r="11" spans="1:34" ht="16.5" customHeight="1" x14ac:dyDescent="0.2">
      <c r="A11" s="124" t="s">
        <v>170</v>
      </c>
      <c r="B11" s="175">
        <v>12692</v>
      </c>
      <c r="C11" s="175">
        <v>10239</v>
      </c>
      <c r="D11" s="187">
        <v>7362</v>
      </c>
      <c r="E11" s="175">
        <v>5330</v>
      </c>
      <c r="F11" s="175">
        <v>1934</v>
      </c>
      <c r="G11" s="175">
        <v>519</v>
      </c>
      <c r="H11" s="175">
        <v>0</v>
      </c>
      <c r="I11" s="175">
        <v>8592</v>
      </c>
      <c r="J11" s="186">
        <v>14045</v>
      </c>
      <c r="K11" s="6">
        <v>0</v>
      </c>
      <c r="L11" s="6">
        <v>0</v>
      </c>
      <c r="M11" s="10"/>
      <c r="N11" s="10"/>
      <c r="O11" s="10"/>
      <c r="P11" s="10"/>
      <c r="Q11" s="187">
        <v>0</v>
      </c>
      <c r="R11" s="187">
        <v>0</v>
      </c>
    </row>
    <row r="12" spans="1:34" ht="13.5" customHeight="1" x14ac:dyDescent="0.2">
      <c r="A12" s="147" t="s">
        <v>171</v>
      </c>
      <c r="B12" s="137">
        <f>SUM(B13+B14)</f>
        <v>776830</v>
      </c>
      <c r="C12" s="137">
        <f t="shared" ref="C12:R12" si="1">SUM(C13+C14)</f>
        <v>340134</v>
      </c>
      <c r="D12" s="137">
        <f t="shared" si="1"/>
        <v>462486</v>
      </c>
      <c r="E12" s="137">
        <f t="shared" si="1"/>
        <v>314344</v>
      </c>
      <c r="F12" s="137">
        <f t="shared" si="1"/>
        <v>223725</v>
      </c>
      <c r="G12" s="137">
        <f t="shared" si="1"/>
        <v>156216</v>
      </c>
      <c r="H12" s="137">
        <f t="shared" si="1"/>
        <v>56755</v>
      </c>
      <c r="I12" s="137">
        <f t="shared" si="1"/>
        <v>168065</v>
      </c>
      <c r="J12" s="137">
        <f t="shared" si="1"/>
        <v>201791</v>
      </c>
      <c r="K12" s="137">
        <f t="shared" si="1"/>
        <v>0</v>
      </c>
      <c r="L12" s="137">
        <f t="shared" si="1"/>
        <v>0</v>
      </c>
      <c r="M12" s="137">
        <f t="shared" si="1"/>
        <v>0</v>
      </c>
      <c r="N12" s="137">
        <f t="shared" si="1"/>
        <v>0</v>
      </c>
      <c r="O12" s="137">
        <f t="shared" si="1"/>
        <v>0</v>
      </c>
      <c r="P12" s="137">
        <f t="shared" si="1"/>
        <v>0</v>
      </c>
      <c r="Q12" s="137">
        <f t="shared" si="1"/>
        <v>784981</v>
      </c>
      <c r="R12" s="137">
        <f t="shared" si="1"/>
        <v>873352</v>
      </c>
      <c r="AC12" s="39">
        <v>0</v>
      </c>
      <c r="AD12" s="39">
        <v>0</v>
      </c>
      <c r="AE12" s="39">
        <v>0</v>
      </c>
      <c r="AF12" s="39">
        <v>0</v>
      </c>
      <c r="AG12" s="39">
        <v>0</v>
      </c>
      <c r="AH12" s="39">
        <v>0</v>
      </c>
    </row>
    <row r="13" spans="1:34" ht="15.75" customHeight="1" x14ac:dyDescent="0.2">
      <c r="A13" s="124" t="s">
        <v>174</v>
      </c>
      <c r="B13" s="175">
        <v>319708</v>
      </c>
      <c r="C13" s="175">
        <v>119925</v>
      </c>
      <c r="D13" s="175">
        <v>194237</v>
      </c>
      <c r="E13" s="175">
        <v>125471</v>
      </c>
      <c r="F13" s="175">
        <v>114677</v>
      </c>
      <c r="G13" s="175">
        <v>64585</v>
      </c>
      <c r="H13" s="175">
        <v>20521</v>
      </c>
      <c r="I13" s="175">
        <v>168065</v>
      </c>
      <c r="J13" s="175">
        <v>201791</v>
      </c>
      <c r="K13" s="175"/>
      <c r="L13" s="175"/>
      <c r="M13" s="175"/>
      <c r="N13" s="175"/>
      <c r="O13" s="175"/>
      <c r="P13" s="175"/>
      <c r="Q13" s="175">
        <v>778891</v>
      </c>
      <c r="R13" s="175">
        <v>840057</v>
      </c>
      <c r="AC13" s="39">
        <v>0</v>
      </c>
      <c r="AD13" s="39">
        <v>0</v>
      </c>
      <c r="AE13" s="39">
        <v>0</v>
      </c>
      <c r="AF13" s="39">
        <v>0</v>
      </c>
      <c r="AG13" s="39">
        <v>400</v>
      </c>
      <c r="AH13" s="39">
        <v>10000</v>
      </c>
    </row>
    <row r="14" spans="1:34" ht="16.5" customHeight="1" x14ac:dyDescent="0.2">
      <c r="A14" s="124" t="s">
        <v>173</v>
      </c>
      <c r="B14" s="134">
        <v>457122</v>
      </c>
      <c r="C14" s="134">
        <v>220209</v>
      </c>
      <c r="D14" s="134">
        <v>268249</v>
      </c>
      <c r="E14" s="134">
        <v>188873</v>
      </c>
      <c r="F14" s="134">
        <v>109048</v>
      </c>
      <c r="G14" s="134">
        <v>91631</v>
      </c>
      <c r="H14" s="134">
        <v>36234</v>
      </c>
      <c r="I14" s="134">
        <v>0</v>
      </c>
      <c r="J14" s="98">
        <v>0</v>
      </c>
      <c r="K14" s="98"/>
      <c r="L14" s="99"/>
      <c r="M14" s="17"/>
      <c r="N14" s="17"/>
      <c r="O14" s="17"/>
      <c r="P14" s="17"/>
      <c r="Q14" s="17">
        <v>6090</v>
      </c>
      <c r="R14" s="17">
        <v>33295</v>
      </c>
    </row>
    <row r="15" spans="1:34" ht="24" customHeight="1" x14ac:dyDescent="0.2">
      <c r="A15" s="147" t="s">
        <v>196</v>
      </c>
      <c r="B15" s="164">
        <f t="shared" ref="B15:R15" si="2">SUM(B16+B17+B18+B19)</f>
        <v>473463</v>
      </c>
      <c r="C15" s="164">
        <f t="shared" si="2"/>
        <v>287745</v>
      </c>
      <c r="D15" s="164">
        <f t="shared" si="2"/>
        <v>254466</v>
      </c>
      <c r="E15" s="164">
        <f t="shared" si="2"/>
        <v>218997</v>
      </c>
      <c r="F15" s="164">
        <f t="shared" si="2"/>
        <v>93531</v>
      </c>
      <c r="G15" s="164">
        <f t="shared" si="2"/>
        <v>35119</v>
      </c>
      <c r="H15" s="164">
        <f t="shared" si="2"/>
        <v>3906</v>
      </c>
      <c r="I15" s="164">
        <f t="shared" si="2"/>
        <v>100693</v>
      </c>
      <c r="J15" s="164">
        <f t="shared" si="2"/>
        <v>747081</v>
      </c>
      <c r="K15" s="164">
        <f t="shared" si="2"/>
        <v>0</v>
      </c>
      <c r="L15" s="164">
        <f t="shared" si="2"/>
        <v>0</v>
      </c>
      <c r="M15" s="164">
        <f t="shared" si="2"/>
        <v>0</v>
      </c>
      <c r="N15" s="164">
        <f t="shared" si="2"/>
        <v>0</v>
      </c>
      <c r="O15" s="164">
        <f t="shared" si="2"/>
        <v>0</v>
      </c>
      <c r="P15" s="164">
        <f t="shared" si="2"/>
        <v>0</v>
      </c>
      <c r="Q15" s="164">
        <f t="shared" si="2"/>
        <v>13148</v>
      </c>
      <c r="R15" s="164">
        <f t="shared" si="2"/>
        <v>379794</v>
      </c>
    </row>
    <row r="16" spans="1:34" ht="18" customHeight="1" x14ac:dyDescent="0.2">
      <c r="A16" s="16" t="s">
        <v>175</v>
      </c>
      <c r="B16" s="192">
        <v>70743</v>
      </c>
      <c r="C16" s="192">
        <v>0</v>
      </c>
      <c r="D16" s="192">
        <v>39579</v>
      </c>
      <c r="E16" s="192">
        <v>31164</v>
      </c>
      <c r="F16" s="192">
        <v>23326</v>
      </c>
      <c r="G16" s="192">
        <v>4736</v>
      </c>
      <c r="H16" s="192">
        <v>352</v>
      </c>
      <c r="I16" s="192">
        <v>100623</v>
      </c>
      <c r="J16" s="193">
        <v>747011</v>
      </c>
      <c r="K16" s="193"/>
      <c r="L16" s="194"/>
      <c r="M16" s="192"/>
      <c r="N16" s="192"/>
      <c r="O16" s="192"/>
      <c r="P16" s="192"/>
      <c r="Q16" s="192">
        <v>12980</v>
      </c>
      <c r="R16" s="192">
        <v>379626</v>
      </c>
    </row>
    <row r="17" spans="1:1025" ht="26.25" customHeight="1" x14ac:dyDescent="0.2">
      <c r="A17" s="16" t="s">
        <v>176</v>
      </c>
      <c r="B17" s="214">
        <v>32495</v>
      </c>
      <c r="C17" s="214">
        <v>2702</v>
      </c>
      <c r="D17" s="214">
        <v>16992</v>
      </c>
      <c r="E17" s="214">
        <v>15503</v>
      </c>
      <c r="F17" s="214">
        <v>17239</v>
      </c>
      <c r="G17" s="214">
        <v>1432</v>
      </c>
      <c r="H17" s="214">
        <v>289</v>
      </c>
      <c r="I17" s="214">
        <v>0</v>
      </c>
      <c r="J17" s="214">
        <v>0</v>
      </c>
      <c r="K17" s="214">
        <v>0</v>
      </c>
      <c r="L17" s="214">
        <v>0</v>
      </c>
      <c r="M17" s="214">
        <v>0</v>
      </c>
      <c r="N17" s="214">
        <v>0</v>
      </c>
      <c r="O17" s="214">
        <v>0</v>
      </c>
      <c r="P17" s="214">
        <v>0</v>
      </c>
      <c r="Q17" s="214">
        <v>0</v>
      </c>
      <c r="R17" s="214">
        <v>0</v>
      </c>
    </row>
    <row r="18" spans="1:1025" ht="25.5" x14ac:dyDescent="0.2">
      <c r="A18" s="148" t="s">
        <v>177</v>
      </c>
      <c r="B18" s="215">
        <f>SUM(B44)</f>
        <v>13852</v>
      </c>
      <c r="C18" s="215">
        <f t="shared" ref="C18:R18" si="3">SUM(C44)</f>
        <v>1055</v>
      </c>
      <c r="D18" s="215">
        <f t="shared" si="3"/>
        <v>4691</v>
      </c>
      <c r="E18" s="215">
        <f t="shared" si="3"/>
        <v>9161</v>
      </c>
      <c r="F18" s="215">
        <f t="shared" si="3"/>
        <v>10922</v>
      </c>
      <c r="G18" s="215">
        <f t="shared" si="3"/>
        <v>1712</v>
      </c>
      <c r="H18" s="215">
        <f t="shared" si="3"/>
        <v>163</v>
      </c>
      <c r="I18" s="215">
        <f t="shared" si="3"/>
        <v>0</v>
      </c>
      <c r="J18" s="215">
        <f t="shared" si="3"/>
        <v>0</v>
      </c>
      <c r="K18" s="215">
        <f t="shared" si="3"/>
        <v>0</v>
      </c>
      <c r="L18" s="215">
        <f t="shared" si="3"/>
        <v>0</v>
      </c>
      <c r="M18" s="215">
        <f t="shared" si="3"/>
        <v>0</v>
      </c>
      <c r="N18" s="215">
        <f t="shared" si="3"/>
        <v>0</v>
      </c>
      <c r="O18" s="215">
        <f t="shared" si="3"/>
        <v>0</v>
      </c>
      <c r="P18" s="215">
        <f t="shared" si="3"/>
        <v>0</v>
      </c>
      <c r="Q18" s="215">
        <f t="shared" si="3"/>
        <v>0</v>
      </c>
      <c r="R18" s="215">
        <f t="shared" si="3"/>
        <v>0</v>
      </c>
    </row>
    <row r="19" spans="1:1025" ht="19.5" customHeight="1" x14ac:dyDescent="0.2">
      <c r="A19" s="124" t="s">
        <v>178</v>
      </c>
      <c r="B19" s="175">
        <v>356373</v>
      </c>
      <c r="C19" s="175">
        <v>283988</v>
      </c>
      <c r="D19" s="175">
        <v>193204</v>
      </c>
      <c r="E19" s="175">
        <v>163169</v>
      </c>
      <c r="F19" s="175">
        <v>42044</v>
      </c>
      <c r="G19" s="175">
        <v>27239</v>
      </c>
      <c r="H19" s="175">
        <v>3102</v>
      </c>
      <c r="I19" s="175">
        <v>70</v>
      </c>
      <c r="J19" s="175">
        <v>70</v>
      </c>
      <c r="K19" s="175"/>
      <c r="L19" s="175"/>
      <c r="M19" s="175"/>
      <c r="N19" s="175"/>
      <c r="O19" s="175"/>
      <c r="P19" s="175"/>
      <c r="Q19" s="175">
        <v>168</v>
      </c>
      <c r="R19" s="175">
        <v>168</v>
      </c>
    </row>
    <row r="20" spans="1:1025" ht="25.5" x14ac:dyDescent="0.2">
      <c r="A20" s="147" t="s">
        <v>197</v>
      </c>
      <c r="B20" s="137">
        <f>SUM(B21+B22+B25+B26+B27+B28+B33)</f>
        <v>17324</v>
      </c>
      <c r="C20" s="137">
        <f t="shared" ref="C20:R20" si="4">SUM(C21+C22+C25+C26+C27+C28+C33)</f>
        <v>0</v>
      </c>
      <c r="D20" s="137">
        <f t="shared" si="4"/>
        <v>1555</v>
      </c>
      <c r="E20" s="137">
        <f t="shared" si="4"/>
        <v>1176</v>
      </c>
      <c r="F20" s="137">
        <f t="shared" si="4"/>
        <v>490</v>
      </c>
      <c r="G20" s="137">
        <f t="shared" si="4"/>
        <v>929</v>
      </c>
      <c r="H20" s="137">
        <f t="shared" si="4"/>
        <v>52</v>
      </c>
      <c r="I20" s="137">
        <f t="shared" si="4"/>
        <v>13531</v>
      </c>
      <c r="J20" s="137">
        <f t="shared" si="4"/>
        <v>10268</v>
      </c>
      <c r="K20" s="137">
        <f t="shared" si="4"/>
        <v>0</v>
      </c>
      <c r="L20" s="137">
        <f t="shared" si="4"/>
        <v>0</v>
      </c>
      <c r="M20" s="137">
        <f t="shared" si="4"/>
        <v>0</v>
      </c>
      <c r="N20" s="137">
        <f t="shared" si="4"/>
        <v>0</v>
      </c>
      <c r="O20" s="137">
        <f t="shared" si="4"/>
        <v>0</v>
      </c>
      <c r="P20" s="137">
        <f t="shared" si="4"/>
        <v>0</v>
      </c>
      <c r="Q20" s="137">
        <f t="shared" si="4"/>
        <v>0</v>
      </c>
      <c r="R20" s="137">
        <f t="shared" si="4"/>
        <v>0</v>
      </c>
    </row>
    <row r="21" spans="1:1025" ht="26.25" customHeight="1" x14ac:dyDescent="0.2">
      <c r="A21" s="150" t="s">
        <v>179</v>
      </c>
      <c r="B21" s="134">
        <v>1471</v>
      </c>
      <c r="C21" s="134">
        <v>0</v>
      </c>
      <c r="D21" s="134">
        <v>755</v>
      </c>
      <c r="E21" s="134">
        <v>716</v>
      </c>
      <c r="F21" s="134">
        <v>490</v>
      </c>
      <c r="G21" s="134">
        <v>929</v>
      </c>
      <c r="H21" s="134">
        <v>52</v>
      </c>
      <c r="I21" s="134">
        <v>5027</v>
      </c>
      <c r="J21" s="101">
        <v>6600</v>
      </c>
      <c r="K21" s="100"/>
      <c r="L21" s="100"/>
      <c r="M21" s="49"/>
      <c r="N21" s="6"/>
      <c r="O21" s="6"/>
      <c r="P21" s="6"/>
      <c r="Q21" s="6">
        <v>0</v>
      </c>
      <c r="R21" s="6">
        <v>0</v>
      </c>
    </row>
    <row r="22" spans="1:1025" ht="28.5" customHeight="1" x14ac:dyDescent="0.2">
      <c r="A22" s="149" t="s">
        <v>208</v>
      </c>
      <c r="B22" s="138">
        <f>SUM(B23+B24)</f>
        <v>5257</v>
      </c>
      <c r="C22" s="138">
        <f t="shared" ref="C22:R22" si="5">SUM(C23+C24)</f>
        <v>0</v>
      </c>
      <c r="D22" s="138">
        <f t="shared" si="5"/>
        <v>0</v>
      </c>
      <c r="E22" s="138">
        <f t="shared" si="5"/>
        <v>0</v>
      </c>
      <c r="F22" s="138">
        <f t="shared" si="5"/>
        <v>0</v>
      </c>
      <c r="G22" s="138">
        <f t="shared" si="5"/>
        <v>0</v>
      </c>
      <c r="H22" s="138">
        <f t="shared" si="5"/>
        <v>0</v>
      </c>
      <c r="I22" s="138">
        <f t="shared" si="5"/>
        <v>8504</v>
      </c>
      <c r="J22" s="138">
        <f t="shared" si="5"/>
        <v>3668</v>
      </c>
      <c r="K22" s="138">
        <f t="shared" si="5"/>
        <v>0</v>
      </c>
      <c r="L22" s="138">
        <f t="shared" si="5"/>
        <v>0</v>
      </c>
      <c r="M22" s="138">
        <f t="shared" si="5"/>
        <v>0</v>
      </c>
      <c r="N22" s="138">
        <f t="shared" si="5"/>
        <v>0</v>
      </c>
      <c r="O22" s="138">
        <f t="shared" si="5"/>
        <v>0</v>
      </c>
      <c r="P22" s="138">
        <f t="shared" si="5"/>
        <v>0</v>
      </c>
      <c r="Q22" s="138">
        <f t="shared" si="5"/>
        <v>0</v>
      </c>
      <c r="R22" s="138">
        <f t="shared" si="5"/>
        <v>0</v>
      </c>
    </row>
    <row r="23" spans="1:1025" ht="25.5" x14ac:dyDescent="0.2">
      <c r="A23" s="23" t="s">
        <v>181</v>
      </c>
      <c r="B23" s="139">
        <v>2146</v>
      </c>
      <c r="C23" s="139">
        <v>0</v>
      </c>
      <c r="D23" s="139">
        <v>0</v>
      </c>
      <c r="E23" s="139">
        <v>0</v>
      </c>
      <c r="F23" s="139">
        <v>0</v>
      </c>
      <c r="G23" s="139">
        <v>0</v>
      </c>
      <c r="H23" s="139">
        <v>0</v>
      </c>
      <c r="I23" s="139">
        <v>8504</v>
      </c>
      <c r="J23" s="80">
        <v>3668</v>
      </c>
      <c r="K23" s="49"/>
      <c r="L23" s="49"/>
      <c r="M23" s="103"/>
      <c r="N23" s="6"/>
      <c r="O23" s="6"/>
      <c r="P23" s="6"/>
      <c r="Q23" s="6">
        <v>0</v>
      </c>
      <c r="R23" s="6">
        <v>0</v>
      </c>
    </row>
    <row r="24" spans="1:1025" ht="14.25" x14ac:dyDescent="0.2">
      <c r="A24" s="23" t="s">
        <v>182</v>
      </c>
      <c r="B24" s="134">
        <v>3111</v>
      </c>
      <c r="C24" s="134">
        <v>0</v>
      </c>
      <c r="D24" s="134">
        <v>0</v>
      </c>
      <c r="E24" s="134">
        <v>0</v>
      </c>
      <c r="F24" s="134">
        <v>0</v>
      </c>
      <c r="G24" s="134">
        <v>0</v>
      </c>
      <c r="H24" s="134">
        <v>0</v>
      </c>
      <c r="I24" s="134">
        <v>0</v>
      </c>
      <c r="J24" s="79">
        <v>0</v>
      </c>
      <c r="K24" s="6"/>
      <c r="L24" s="6"/>
      <c r="M24" s="102"/>
      <c r="N24" s="6"/>
      <c r="O24" s="6"/>
      <c r="P24" s="6"/>
      <c r="Q24" s="6">
        <v>0</v>
      </c>
      <c r="R24" s="6">
        <v>0</v>
      </c>
    </row>
    <row r="25" spans="1:1025" ht="17.25" customHeight="1" x14ac:dyDescent="0.2">
      <c r="A25" s="150" t="s">
        <v>183</v>
      </c>
      <c r="B25" s="134">
        <v>1200</v>
      </c>
      <c r="C25" s="134">
        <v>0</v>
      </c>
      <c r="D25" s="134">
        <v>0</v>
      </c>
      <c r="E25" s="134">
        <v>0</v>
      </c>
      <c r="F25" s="134">
        <v>0</v>
      </c>
      <c r="G25" s="134">
        <v>0</v>
      </c>
      <c r="H25" s="134">
        <v>0</v>
      </c>
      <c r="I25" s="134">
        <v>0</v>
      </c>
      <c r="J25" s="79">
        <v>0</v>
      </c>
      <c r="K25" s="6"/>
      <c r="L25" s="6"/>
      <c r="M25" s="102"/>
      <c r="N25" s="6"/>
      <c r="O25" s="6"/>
      <c r="P25" s="6"/>
      <c r="Q25" s="6">
        <v>0</v>
      </c>
      <c r="R25" s="6">
        <v>0</v>
      </c>
    </row>
    <row r="26" spans="1:1025" ht="25.5" x14ac:dyDescent="0.2">
      <c r="A26" s="150" t="s">
        <v>184</v>
      </c>
      <c r="B26" s="134">
        <v>1260</v>
      </c>
      <c r="C26" s="134">
        <v>0</v>
      </c>
      <c r="D26" s="134">
        <v>800</v>
      </c>
      <c r="E26" s="134">
        <v>460</v>
      </c>
      <c r="F26" s="134">
        <v>0</v>
      </c>
      <c r="G26" s="134">
        <v>0</v>
      </c>
      <c r="H26" s="134">
        <v>0</v>
      </c>
      <c r="I26" s="134">
        <v>0</v>
      </c>
      <c r="J26" s="79">
        <v>0</v>
      </c>
      <c r="K26" s="6"/>
      <c r="L26" s="6"/>
      <c r="M26" s="102"/>
      <c r="N26" s="6"/>
      <c r="O26" s="6"/>
      <c r="P26" s="6"/>
      <c r="Q26" s="6">
        <v>0</v>
      </c>
      <c r="R26" s="6">
        <v>0</v>
      </c>
    </row>
    <row r="27" spans="1:1025" ht="14.25" x14ac:dyDescent="0.2">
      <c r="A27" s="151" t="s">
        <v>185</v>
      </c>
      <c r="B27" s="138"/>
      <c r="C27" s="26"/>
      <c r="D27" s="138"/>
      <c r="E27" s="138"/>
      <c r="F27" s="138"/>
      <c r="G27" s="138"/>
      <c r="H27" s="138"/>
      <c r="I27" s="138"/>
      <c r="J27" s="12"/>
      <c r="K27" s="12"/>
      <c r="L27" s="12"/>
      <c r="M27" s="12"/>
      <c r="N27" s="12"/>
      <c r="O27" s="12"/>
      <c r="P27" s="12"/>
      <c r="Q27" s="12"/>
      <c r="R27" s="12"/>
    </row>
    <row r="28" spans="1:1025" ht="15" customHeight="1" x14ac:dyDescent="0.2">
      <c r="A28" s="11" t="s">
        <v>198</v>
      </c>
      <c r="B28" s="138">
        <f>SUM(B31)</f>
        <v>7810</v>
      </c>
      <c r="C28" s="138">
        <f t="shared" ref="C28:R28" si="6">SUM(C31)</f>
        <v>0</v>
      </c>
      <c r="D28" s="138">
        <f t="shared" si="6"/>
        <v>0</v>
      </c>
      <c r="E28" s="138">
        <f t="shared" si="6"/>
        <v>0</v>
      </c>
      <c r="F28" s="138">
        <f t="shared" si="6"/>
        <v>0</v>
      </c>
      <c r="G28" s="138">
        <f t="shared" si="6"/>
        <v>0</v>
      </c>
      <c r="H28" s="138">
        <f t="shared" si="6"/>
        <v>0</v>
      </c>
      <c r="I28" s="138">
        <f t="shared" si="6"/>
        <v>0</v>
      </c>
      <c r="J28" s="138">
        <f t="shared" si="6"/>
        <v>0</v>
      </c>
      <c r="K28" s="138">
        <f t="shared" si="6"/>
        <v>0</v>
      </c>
      <c r="L28" s="138">
        <f t="shared" si="6"/>
        <v>0</v>
      </c>
      <c r="M28" s="138">
        <f t="shared" si="6"/>
        <v>0</v>
      </c>
      <c r="N28" s="138">
        <f t="shared" si="6"/>
        <v>0</v>
      </c>
      <c r="O28" s="138">
        <f t="shared" si="6"/>
        <v>0</v>
      </c>
      <c r="P28" s="138">
        <f t="shared" si="6"/>
        <v>0</v>
      </c>
      <c r="Q28" s="138">
        <f t="shared" si="6"/>
        <v>0</v>
      </c>
      <c r="R28" s="138">
        <f t="shared" si="6"/>
        <v>0</v>
      </c>
    </row>
    <row r="29" spans="1:1025" ht="25.5" customHeight="1" x14ac:dyDescent="0.2">
      <c r="A29" s="16" t="s">
        <v>186</v>
      </c>
      <c r="B29" s="134">
        <v>11002</v>
      </c>
      <c r="C29" s="134">
        <v>0</v>
      </c>
      <c r="D29" s="134">
        <v>0</v>
      </c>
      <c r="E29" s="134">
        <v>0</v>
      </c>
      <c r="F29" s="134">
        <v>0</v>
      </c>
      <c r="G29" s="134">
        <v>0</v>
      </c>
      <c r="H29" s="134">
        <v>0</v>
      </c>
      <c r="I29" s="134">
        <v>19763</v>
      </c>
      <c r="J29" s="79">
        <v>36552</v>
      </c>
      <c r="K29" s="6"/>
      <c r="L29" s="6"/>
      <c r="M29" s="10"/>
      <c r="N29" s="10"/>
      <c r="O29" s="10"/>
      <c r="P29" s="10"/>
      <c r="Q29" s="10">
        <v>184</v>
      </c>
      <c r="R29" s="10">
        <v>318</v>
      </c>
    </row>
    <row r="30" spans="1:1025" ht="42.75" customHeight="1" x14ac:dyDescent="0.2">
      <c r="A30" s="16" t="s">
        <v>187</v>
      </c>
      <c r="B30" s="134">
        <v>4867</v>
      </c>
      <c r="C30" s="134">
        <v>0</v>
      </c>
      <c r="D30" s="134">
        <v>0</v>
      </c>
      <c r="E30" s="134">
        <v>0</v>
      </c>
      <c r="F30" s="134">
        <v>0</v>
      </c>
      <c r="G30" s="134">
        <v>0</v>
      </c>
      <c r="H30" s="134">
        <v>0</v>
      </c>
      <c r="I30" s="134">
        <v>0</v>
      </c>
      <c r="J30" s="79">
        <v>0</v>
      </c>
      <c r="K30" s="6"/>
      <c r="L30" s="6"/>
      <c r="M30" s="10"/>
      <c r="N30" s="10"/>
      <c r="O30" s="10"/>
      <c r="P30" s="10"/>
      <c r="Q30" s="10">
        <v>0</v>
      </c>
      <c r="R30" s="10">
        <v>0</v>
      </c>
    </row>
    <row r="31" spans="1:1025" ht="25.5" x14ac:dyDescent="0.2">
      <c r="A31" s="16" t="s">
        <v>188</v>
      </c>
      <c r="B31" s="134">
        <v>7810</v>
      </c>
      <c r="C31" s="134">
        <v>0</v>
      </c>
      <c r="D31" s="134">
        <v>0</v>
      </c>
      <c r="E31" s="134">
        <v>0</v>
      </c>
      <c r="F31" s="134">
        <v>0</v>
      </c>
      <c r="G31" s="134">
        <v>0</v>
      </c>
      <c r="H31" s="134">
        <v>0</v>
      </c>
      <c r="I31" s="134">
        <v>0</v>
      </c>
      <c r="J31" s="79">
        <v>0</v>
      </c>
      <c r="K31" s="6">
        <v>0</v>
      </c>
      <c r="L31" s="6">
        <v>0</v>
      </c>
      <c r="M31" s="10">
        <v>0</v>
      </c>
      <c r="N31" s="10">
        <v>0</v>
      </c>
      <c r="O31" s="10">
        <v>0</v>
      </c>
      <c r="P31" s="10">
        <v>0</v>
      </c>
      <c r="Q31" s="10">
        <v>0</v>
      </c>
      <c r="R31" s="10">
        <v>0</v>
      </c>
    </row>
    <row r="32" spans="1:1025" s="165" customFormat="1" ht="20.25" customHeight="1" x14ac:dyDescent="0.2">
      <c r="A32" s="200" t="s">
        <v>203</v>
      </c>
      <c r="B32" s="137">
        <f>SUM(B29+B30+B31)</f>
        <v>23679</v>
      </c>
      <c r="C32" s="137">
        <f t="shared" ref="C32:R32" si="7">SUM(C29+C30+C31)</f>
        <v>0</v>
      </c>
      <c r="D32" s="137">
        <f t="shared" si="7"/>
        <v>0</v>
      </c>
      <c r="E32" s="137">
        <f t="shared" si="7"/>
        <v>0</v>
      </c>
      <c r="F32" s="137">
        <f t="shared" si="7"/>
        <v>0</v>
      </c>
      <c r="G32" s="137">
        <f t="shared" si="7"/>
        <v>0</v>
      </c>
      <c r="H32" s="137">
        <f t="shared" si="7"/>
        <v>0</v>
      </c>
      <c r="I32" s="137">
        <f t="shared" si="7"/>
        <v>19763</v>
      </c>
      <c r="J32" s="137">
        <f t="shared" si="7"/>
        <v>36552</v>
      </c>
      <c r="K32" s="137">
        <f t="shared" si="7"/>
        <v>0</v>
      </c>
      <c r="L32" s="137">
        <f t="shared" si="7"/>
        <v>0</v>
      </c>
      <c r="M32" s="137">
        <f t="shared" si="7"/>
        <v>0</v>
      </c>
      <c r="N32" s="137">
        <f t="shared" si="7"/>
        <v>0</v>
      </c>
      <c r="O32" s="137">
        <f t="shared" si="7"/>
        <v>0</v>
      </c>
      <c r="P32" s="137">
        <f t="shared" si="7"/>
        <v>0</v>
      </c>
      <c r="Q32" s="137">
        <f t="shared" si="7"/>
        <v>184</v>
      </c>
      <c r="R32" s="137">
        <f t="shared" si="7"/>
        <v>318</v>
      </c>
      <c r="S32" s="39"/>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c r="FH32" s="97"/>
      <c r="FI32" s="97"/>
      <c r="FJ32" s="97"/>
      <c r="FK32" s="97"/>
      <c r="FL32" s="97"/>
      <c r="FM32" s="97"/>
      <c r="FN32" s="97"/>
      <c r="FO32" s="97"/>
      <c r="FP32" s="97"/>
      <c r="FQ32" s="97"/>
      <c r="FR32" s="97"/>
      <c r="FS32" s="97"/>
      <c r="FT32" s="97"/>
      <c r="FU32" s="97"/>
      <c r="FV32" s="97"/>
      <c r="FW32" s="97"/>
      <c r="FX32" s="97"/>
      <c r="FY32" s="97"/>
      <c r="FZ32" s="97"/>
      <c r="GA32" s="97"/>
      <c r="GB32" s="97"/>
      <c r="GC32" s="97"/>
      <c r="GD32" s="97"/>
      <c r="GE32" s="97"/>
      <c r="GF32" s="97"/>
      <c r="GG32" s="97"/>
      <c r="GH32" s="97"/>
      <c r="GI32" s="97"/>
      <c r="GJ32" s="97"/>
      <c r="GK32" s="97"/>
      <c r="GL32" s="97"/>
      <c r="GM32" s="97"/>
      <c r="GN32" s="97"/>
      <c r="GO32" s="97"/>
      <c r="GP32" s="97"/>
      <c r="GQ32" s="97"/>
      <c r="GR32" s="97"/>
      <c r="GS32" s="97"/>
      <c r="GT32" s="97"/>
      <c r="GU32" s="97"/>
      <c r="GV32" s="97"/>
      <c r="GW32" s="97"/>
      <c r="GX32" s="97"/>
      <c r="GY32" s="97"/>
      <c r="GZ32" s="97"/>
      <c r="HA32" s="97"/>
      <c r="HB32" s="97"/>
      <c r="HC32" s="97"/>
      <c r="HD32" s="97"/>
      <c r="HE32" s="97"/>
      <c r="HF32" s="97"/>
      <c r="HG32" s="97"/>
      <c r="HH32" s="97"/>
      <c r="HI32" s="97"/>
      <c r="HJ32" s="97"/>
      <c r="HK32" s="97"/>
      <c r="HL32" s="97"/>
      <c r="HM32" s="97"/>
      <c r="HN32" s="97"/>
      <c r="HO32" s="97"/>
      <c r="HP32" s="97"/>
      <c r="HQ32" s="97"/>
      <c r="HR32" s="97"/>
      <c r="HS32" s="97"/>
      <c r="HT32" s="97"/>
      <c r="HU32" s="97"/>
      <c r="HV32" s="97"/>
      <c r="HW32" s="97"/>
      <c r="HX32" s="97"/>
      <c r="HY32" s="97"/>
      <c r="HZ32" s="97"/>
      <c r="IA32" s="97"/>
      <c r="IB32" s="97"/>
      <c r="IC32" s="97"/>
      <c r="ID32" s="97"/>
      <c r="IE32" s="97"/>
      <c r="IF32" s="97"/>
      <c r="IG32" s="97"/>
      <c r="IH32" s="97"/>
      <c r="II32" s="97"/>
      <c r="IJ32" s="97"/>
      <c r="IK32" s="97"/>
      <c r="IL32" s="97"/>
      <c r="IM32" s="97"/>
      <c r="IN32" s="97"/>
      <c r="IO32" s="97"/>
      <c r="IP32" s="97"/>
      <c r="IQ32" s="97"/>
      <c r="IR32" s="97"/>
      <c r="IS32" s="97"/>
      <c r="IT32" s="97"/>
      <c r="IU32" s="97"/>
      <c r="IV32" s="97"/>
      <c r="IW32" s="97"/>
      <c r="IX32" s="97"/>
      <c r="IY32" s="97"/>
      <c r="IZ32" s="97"/>
      <c r="JA32" s="97"/>
      <c r="JB32" s="97"/>
      <c r="JC32" s="97"/>
      <c r="JD32" s="97"/>
      <c r="JE32" s="97"/>
      <c r="JF32" s="97"/>
      <c r="JG32" s="97"/>
      <c r="JH32" s="97"/>
      <c r="JI32" s="97"/>
      <c r="JJ32" s="97"/>
      <c r="JK32" s="97"/>
      <c r="JL32" s="97"/>
      <c r="JM32" s="97"/>
      <c r="JN32" s="97"/>
      <c r="JO32" s="97"/>
      <c r="JP32" s="97"/>
      <c r="JQ32" s="97"/>
      <c r="JR32" s="97"/>
      <c r="JS32" s="97"/>
      <c r="JT32" s="97"/>
      <c r="JU32" s="97"/>
      <c r="JV32" s="97"/>
      <c r="JW32" s="97"/>
      <c r="JX32" s="97"/>
      <c r="JY32" s="97"/>
      <c r="JZ32" s="97"/>
      <c r="KA32" s="97"/>
      <c r="KB32" s="97"/>
      <c r="KC32" s="97"/>
      <c r="KD32" s="97"/>
      <c r="KE32" s="97"/>
      <c r="KF32" s="97"/>
      <c r="KG32" s="97"/>
      <c r="KH32" s="97"/>
      <c r="KI32" s="97"/>
      <c r="KJ32" s="97"/>
      <c r="KK32" s="97"/>
      <c r="KL32" s="97"/>
      <c r="KM32" s="97"/>
      <c r="KN32" s="97"/>
      <c r="KO32" s="97"/>
      <c r="KP32" s="97"/>
      <c r="KQ32" s="97"/>
      <c r="KR32" s="97"/>
      <c r="KS32" s="97"/>
      <c r="KT32" s="97"/>
      <c r="KU32" s="97"/>
      <c r="KV32" s="97"/>
      <c r="KW32" s="97"/>
      <c r="KX32" s="97"/>
      <c r="KY32" s="97"/>
      <c r="KZ32" s="97"/>
      <c r="LA32" s="97"/>
      <c r="LB32" s="97"/>
      <c r="LC32" s="97"/>
      <c r="LD32" s="97"/>
      <c r="LE32" s="97"/>
      <c r="LF32" s="97"/>
      <c r="LG32" s="97"/>
      <c r="LH32" s="97"/>
      <c r="LI32" s="97"/>
      <c r="LJ32" s="97"/>
      <c r="LK32" s="97"/>
      <c r="LL32" s="97"/>
      <c r="LM32" s="97"/>
      <c r="LN32" s="97"/>
      <c r="LO32" s="97"/>
      <c r="LP32" s="97"/>
      <c r="LQ32" s="97"/>
      <c r="LR32" s="97"/>
      <c r="LS32" s="97"/>
      <c r="LT32" s="97"/>
      <c r="LU32" s="97"/>
      <c r="LV32" s="97"/>
      <c r="LW32" s="97"/>
      <c r="LX32" s="97"/>
      <c r="LY32" s="97"/>
      <c r="LZ32" s="97"/>
      <c r="MA32" s="97"/>
      <c r="MB32" s="97"/>
      <c r="MC32" s="97"/>
      <c r="MD32" s="97"/>
      <c r="ME32" s="97"/>
      <c r="MF32" s="97"/>
      <c r="MG32" s="97"/>
      <c r="MH32" s="97"/>
      <c r="MI32" s="97"/>
      <c r="MJ32" s="97"/>
      <c r="MK32" s="97"/>
      <c r="ML32" s="97"/>
      <c r="MM32" s="97"/>
      <c r="MN32" s="97"/>
      <c r="MO32" s="97"/>
      <c r="MP32" s="97"/>
      <c r="MQ32" s="97"/>
      <c r="MR32" s="97"/>
      <c r="MS32" s="97"/>
      <c r="MT32" s="97"/>
      <c r="MU32" s="97"/>
      <c r="MV32" s="97"/>
      <c r="MW32" s="97"/>
      <c r="MX32" s="97"/>
      <c r="MY32" s="97"/>
      <c r="MZ32" s="97"/>
      <c r="NA32" s="97"/>
      <c r="NB32" s="97"/>
      <c r="NC32" s="97"/>
      <c r="ND32" s="97"/>
      <c r="NE32" s="97"/>
      <c r="NF32" s="97"/>
      <c r="NG32" s="97"/>
      <c r="NH32" s="97"/>
      <c r="NI32" s="97"/>
      <c r="NJ32" s="97"/>
      <c r="NK32" s="97"/>
      <c r="NL32" s="97"/>
      <c r="NM32" s="97"/>
      <c r="NN32" s="97"/>
      <c r="NO32" s="97"/>
      <c r="NP32" s="97"/>
      <c r="NQ32" s="97"/>
      <c r="NR32" s="97"/>
      <c r="NS32" s="97"/>
      <c r="NT32" s="97"/>
      <c r="NU32" s="97"/>
      <c r="NV32" s="97"/>
      <c r="NW32" s="97"/>
      <c r="NX32" s="97"/>
      <c r="NY32" s="97"/>
      <c r="NZ32" s="97"/>
      <c r="OA32" s="97"/>
      <c r="OB32" s="97"/>
      <c r="OC32" s="97"/>
      <c r="OD32" s="97"/>
      <c r="OE32" s="97"/>
      <c r="OF32" s="97"/>
      <c r="OG32" s="97"/>
      <c r="OH32" s="97"/>
      <c r="OI32" s="97"/>
      <c r="OJ32" s="97"/>
      <c r="OK32" s="97"/>
      <c r="OL32" s="97"/>
      <c r="OM32" s="97"/>
      <c r="ON32" s="97"/>
      <c r="OO32" s="97"/>
      <c r="OP32" s="97"/>
      <c r="OQ32" s="97"/>
      <c r="OR32" s="97"/>
      <c r="OS32" s="97"/>
      <c r="OT32" s="97"/>
      <c r="OU32" s="97"/>
      <c r="OV32" s="97"/>
      <c r="OW32" s="97"/>
      <c r="OX32" s="97"/>
      <c r="OY32" s="97"/>
      <c r="OZ32" s="97"/>
      <c r="PA32" s="97"/>
      <c r="PB32" s="97"/>
      <c r="PC32" s="97"/>
      <c r="PD32" s="97"/>
      <c r="PE32" s="97"/>
      <c r="PF32" s="97"/>
      <c r="PG32" s="97"/>
      <c r="PH32" s="97"/>
      <c r="PI32" s="97"/>
      <c r="PJ32" s="97"/>
      <c r="PK32" s="97"/>
      <c r="PL32" s="97"/>
      <c r="PM32" s="97"/>
      <c r="PN32" s="97"/>
      <c r="PO32" s="97"/>
      <c r="PP32" s="97"/>
      <c r="PQ32" s="97"/>
      <c r="PR32" s="97"/>
      <c r="PS32" s="97"/>
      <c r="PT32" s="97"/>
      <c r="PU32" s="97"/>
      <c r="PV32" s="97"/>
      <c r="PW32" s="97"/>
      <c r="PX32" s="97"/>
      <c r="PY32" s="97"/>
      <c r="PZ32" s="97"/>
      <c r="QA32" s="97"/>
      <c r="QB32" s="97"/>
      <c r="QC32" s="97"/>
      <c r="QD32" s="97"/>
      <c r="QE32" s="97"/>
      <c r="QF32" s="97"/>
      <c r="QG32" s="97"/>
      <c r="QH32" s="97"/>
      <c r="QI32" s="97"/>
      <c r="QJ32" s="97"/>
      <c r="QK32" s="97"/>
      <c r="QL32" s="97"/>
      <c r="QM32" s="97"/>
      <c r="QN32" s="97"/>
      <c r="QO32" s="97"/>
      <c r="QP32" s="97"/>
      <c r="QQ32" s="97"/>
      <c r="QR32" s="97"/>
      <c r="QS32" s="97"/>
      <c r="QT32" s="97"/>
      <c r="QU32" s="97"/>
      <c r="QV32" s="97"/>
      <c r="QW32" s="97"/>
      <c r="QX32" s="97"/>
      <c r="QY32" s="97"/>
      <c r="QZ32" s="97"/>
      <c r="RA32" s="97"/>
      <c r="RB32" s="97"/>
      <c r="RC32" s="97"/>
      <c r="RD32" s="97"/>
      <c r="RE32" s="97"/>
      <c r="RF32" s="97"/>
      <c r="RG32" s="97"/>
      <c r="RH32" s="97"/>
      <c r="RI32" s="97"/>
      <c r="RJ32" s="97"/>
      <c r="RK32" s="97"/>
      <c r="RL32" s="97"/>
      <c r="RM32" s="97"/>
      <c r="RN32" s="97"/>
      <c r="RO32" s="97"/>
      <c r="RP32" s="97"/>
      <c r="RQ32" s="97"/>
      <c r="RR32" s="97"/>
      <c r="RS32" s="97"/>
      <c r="RT32" s="97"/>
      <c r="RU32" s="97"/>
      <c r="RV32" s="97"/>
      <c r="RW32" s="97"/>
      <c r="RX32" s="97"/>
      <c r="RY32" s="97"/>
      <c r="RZ32" s="97"/>
      <c r="SA32" s="97"/>
      <c r="SB32" s="97"/>
      <c r="SC32" s="97"/>
      <c r="SD32" s="97"/>
      <c r="SE32" s="97"/>
      <c r="SF32" s="97"/>
      <c r="SG32" s="97"/>
      <c r="SH32" s="97"/>
      <c r="SI32" s="97"/>
      <c r="SJ32" s="97"/>
      <c r="SK32" s="97"/>
      <c r="SL32" s="97"/>
      <c r="SM32" s="97"/>
      <c r="SN32" s="97"/>
      <c r="SO32" s="97"/>
      <c r="SP32" s="97"/>
      <c r="SQ32" s="97"/>
      <c r="SR32" s="97"/>
      <c r="SS32" s="97"/>
      <c r="ST32" s="97"/>
      <c r="SU32" s="97"/>
      <c r="SV32" s="97"/>
      <c r="SW32" s="97"/>
      <c r="SX32" s="97"/>
      <c r="SY32" s="97"/>
      <c r="SZ32" s="97"/>
      <c r="TA32" s="97"/>
      <c r="TB32" s="97"/>
      <c r="TC32" s="97"/>
      <c r="TD32" s="97"/>
      <c r="TE32" s="97"/>
      <c r="TF32" s="97"/>
      <c r="TG32" s="97"/>
      <c r="TH32" s="97"/>
      <c r="TI32" s="97"/>
      <c r="TJ32" s="97"/>
      <c r="TK32" s="97"/>
      <c r="TL32" s="97"/>
      <c r="TM32" s="97"/>
      <c r="TN32" s="97"/>
      <c r="TO32" s="97"/>
      <c r="TP32" s="97"/>
      <c r="TQ32" s="97"/>
      <c r="TR32" s="97"/>
      <c r="TS32" s="97"/>
      <c r="TT32" s="97"/>
      <c r="TU32" s="97"/>
      <c r="TV32" s="97"/>
      <c r="TW32" s="97"/>
      <c r="TX32" s="97"/>
      <c r="TY32" s="97"/>
      <c r="TZ32" s="97"/>
      <c r="UA32" s="97"/>
      <c r="UB32" s="97"/>
      <c r="UC32" s="97"/>
      <c r="UD32" s="97"/>
      <c r="UE32" s="97"/>
      <c r="UF32" s="97"/>
      <c r="UG32" s="97"/>
      <c r="UH32" s="97"/>
      <c r="UI32" s="97"/>
      <c r="UJ32" s="97"/>
      <c r="UK32" s="97"/>
      <c r="UL32" s="97"/>
      <c r="UM32" s="97"/>
      <c r="UN32" s="97"/>
      <c r="UO32" s="97"/>
      <c r="UP32" s="97"/>
      <c r="UQ32" s="97"/>
      <c r="UR32" s="97"/>
      <c r="US32" s="97"/>
      <c r="UT32" s="97"/>
      <c r="UU32" s="97"/>
      <c r="UV32" s="97"/>
      <c r="UW32" s="97"/>
      <c r="UX32" s="97"/>
      <c r="UY32" s="97"/>
      <c r="UZ32" s="97"/>
      <c r="VA32" s="97"/>
      <c r="VB32" s="97"/>
      <c r="VC32" s="97"/>
      <c r="VD32" s="97"/>
      <c r="VE32" s="97"/>
      <c r="VF32" s="97"/>
      <c r="VG32" s="97"/>
      <c r="VH32" s="97"/>
      <c r="VI32" s="97"/>
      <c r="VJ32" s="97"/>
      <c r="VK32" s="97"/>
      <c r="VL32" s="97"/>
      <c r="VM32" s="97"/>
      <c r="VN32" s="97"/>
      <c r="VO32" s="97"/>
      <c r="VP32" s="97"/>
      <c r="VQ32" s="97"/>
      <c r="VR32" s="97"/>
      <c r="VS32" s="97"/>
      <c r="VT32" s="97"/>
      <c r="VU32" s="97"/>
      <c r="VV32" s="97"/>
      <c r="VW32" s="97"/>
      <c r="VX32" s="97"/>
      <c r="VY32" s="97"/>
      <c r="VZ32" s="97"/>
      <c r="WA32" s="97"/>
      <c r="WB32" s="97"/>
      <c r="WC32" s="97"/>
      <c r="WD32" s="97"/>
      <c r="WE32" s="97"/>
      <c r="WF32" s="97"/>
      <c r="WG32" s="97"/>
      <c r="WH32" s="97"/>
      <c r="WI32" s="97"/>
      <c r="WJ32" s="97"/>
      <c r="WK32" s="97"/>
      <c r="WL32" s="97"/>
      <c r="WM32" s="97"/>
      <c r="WN32" s="97"/>
      <c r="WO32" s="97"/>
      <c r="WP32" s="97"/>
      <c r="WQ32" s="97"/>
      <c r="WR32" s="97"/>
      <c r="WS32" s="97"/>
      <c r="WT32" s="97"/>
      <c r="WU32" s="97"/>
      <c r="WV32" s="97"/>
      <c r="WW32" s="97"/>
      <c r="WX32" s="97"/>
      <c r="WY32" s="97"/>
      <c r="WZ32" s="97"/>
      <c r="XA32" s="97"/>
      <c r="XB32" s="97"/>
      <c r="XC32" s="97"/>
      <c r="XD32" s="97"/>
      <c r="XE32" s="97"/>
      <c r="XF32" s="97"/>
      <c r="XG32" s="97"/>
      <c r="XH32" s="97"/>
      <c r="XI32" s="97"/>
      <c r="XJ32" s="97"/>
      <c r="XK32" s="97"/>
      <c r="XL32" s="97"/>
      <c r="XM32" s="97"/>
      <c r="XN32" s="97"/>
      <c r="XO32" s="97"/>
      <c r="XP32" s="97"/>
      <c r="XQ32" s="97"/>
      <c r="XR32" s="97"/>
      <c r="XS32" s="97"/>
      <c r="XT32" s="97"/>
      <c r="XU32" s="97"/>
      <c r="XV32" s="97"/>
      <c r="XW32" s="97"/>
      <c r="XX32" s="97"/>
      <c r="XY32" s="97"/>
      <c r="XZ32" s="97"/>
      <c r="YA32" s="97"/>
      <c r="YB32" s="97"/>
      <c r="YC32" s="97"/>
      <c r="YD32" s="97"/>
      <c r="YE32" s="97"/>
      <c r="YF32" s="97"/>
      <c r="YG32" s="97"/>
      <c r="YH32" s="97"/>
      <c r="YI32" s="97"/>
      <c r="YJ32" s="97"/>
      <c r="YK32" s="97"/>
      <c r="YL32" s="97"/>
      <c r="YM32" s="97"/>
      <c r="YN32" s="97"/>
      <c r="YO32" s="97"/>
      <c r="YP32" s="97"/>
      <c r="YQ32" s="97"/>
      <c r="YR32" s="97"/>
      <c r="YS32" s="97"/>
      <c r="YT32" s="97"/>
      <c r="YU32" s="97"/>
      <c r="YV32" s="97"/>
      <c r="YW32" s="97"/>
      <c r="YX32" s="97"/>
      <c r="YY32" s="97"/>
      <c r="YZ32" s="97"/>
      <c r="ZA32" s="97"/>
      <c r="ZB32" s="97"/>
      <c r="ZC32" s="97"/>
      <c r="ZD32" s="97"/>
      <c r="ZE32" s="97"/>
      <c r="ZF32" s="97"/>
      <c r="ZG32" s="97"/>
      <c r="ZH32" s="97"/>
      <c r="ZI32" s="97"/>
      <c r="ZJ32" s="97"/>
      <c r="ZK32" s="97"/>
      <c r="ZL32" s="97"/>
      <c r="ZM32" s="97"/>
      <c r="ZN32" s="97"/>
      <c r="ZO32" s="97"/>
      <c r="ZP32" s="97"/>
      <c r="ZQ32" s="97"/>
      <c r="ZR32" s="97"/>
      <c r="ZS32" s="97"/>
      <c r="ZT32" s="97"/>
      <c r="ZU32" s="97"/>
      <c r="ZV32" s="97"/>
      <c r="ZW32" s="97"/>
      <c r="ZX32" s="97"/>
      <c r="ZY32" s="97"/>
      <c r="ZZ32" s="97"/>
      <c r="AAA32" s="97"/>
      <c r="AAB32" s="97"/>
      <c r="AAC32" s="97"/>
      <c r="AAD32" s="97"/>
      <c r="AAE32" s="97"/>
      <c r="AAF32" s="97"/>
      <c r="AAG32" s="97"/>
      <c r="AAH32" s="97"/>
      <c r="AAI32" s="97"/>
      <c r="AAJ32" s="97"/>
      <c r="AAK32" s="97"/>
      <c r="AAL32" s="97"/>
      <c r="AAM32" s="97"/>
      <c r="AAN32" s="97"/>
      <c r="AAO32" s="97"/>
      <c r="AAP32" s="97"/>
      <c r="AAQ32" s="97"/>
      <c r="AAR32" s="97"/>
      <c r="AAS32" s="97"/>
      <c r="AAT32" s="97"/>
      <c r="AAU32" s="97"/>
      <c r="AAV32" s="97"/>
      <c r="AAW32" s="97"/>
      <c r="AAX32" s="97"/>
      <c r="AAY32" s="97"/>
      <c r="AAZ32" s="97"/>
      <c r="ABA32" s="97"/>
      <c r="ABB32" s="97"/>
      <c r="ABC32" s="97"/>
      <c r="ABD32" s="97"/>
      <c r="ABE32" s="97"/>
      <c r="ABF32" s="97"/>
      <c r="ABG32" s="97"/>
      <c r="ABH32" s="97"/>
      <c r="ABI32" s="97"/>
      <c r="ABJ32" s="97"/>
      <c r="ABK32" s="97"/>
      <c r="ABL32" s="97"/>
      <c r="ABM32" s="97"/>
      <c r="ABN32" s="97"/>
      <c r="ABO32" s="97"/>
      <c r="ABP32" s="97"/>
      <c r="ABQ32" s="97"/>
      <c r="ABR32" s="97"/>
      <c r="ABS32" s="97"/>
      <c r="ABT32" s="97"/>
      <c r="ABU32" s="97"/>
      <c r="ABV32" s="97"/>
      <c r="ABW32" s="97"/>
      <c r="ABX32" s="97"/>
      <c r="ABY32" s="97"/>
      <c r="ABZ32" s="97"/>
      <c r="ACA32" s="97"/>
      <c r="ACB32" s="97"/>
      <c r="ACC32" s="97"/>
      <c r="ACD32" s="97"/>
      <c r="ACE32" s="97"/>
      <c r="ACF32" s="97"/>
      <c r="ACG32" s="97"/>
      <c r="ACH32" s="97"/>
      <c r="ACI32" s="97"/>
      <c r="ACJ32" s="97"/>
      <c r="ACK32" s="97"/>
      <c r="ACL32" s="97"/>
      <c r="ACM32" s="97"/>
      <c r="ACN32" s="97"/>
      <c r="ACO32" s="97"/>
      <c r="ACP32" s="97"/>
      <c r="ACQ32" s="97"/>
      <c r="ACR32" s="97"/>
      <c r="ACS32" s="97"/>
      <c r="ACT32" s="97"/>
      <c r="ACU32" s="97"/>
      <c r="ACV32" s="97"/>
      <c r="ACW32" s="97"/>
      <c r="ACX32" s="97"/>
      <c r="ACY32" s="97"/>
      <c r="ACZ32" s="97"/>
      <c r="ADA32" s="97"/>
      <c r="ADB32" s="97"/>
      <c r="ADC32" s="97"/>
      <c r="ADD32" s="97"/>
      <c r="ADE32" s="97"/>
      <c r="ADF32" s="97"/>
      <c r="ADG32" s="97"/>
      <c r="ADH32" s="97"/>
      <c r="ADI32" s="97"/>
      <c r="ADJ32" s="97"/>
      <c r="ADK32" s="97"/>
      <c r="ADL32" s="97"/>
      <c r="ADM32" s="97"/>
      <c r="ADN32" s="97"/>
      <c r="ADO32" s="97"/>
      <c r="ADP32" s="97"/>
      <c r="ADQ32" s="97"/>
      <c r="ADR32" s="97"/>
      <c r="ADS32" s="97"/>
      <c r="ADT32" s="97"/>
      <c r="ADU32" s="97"/>
      <c r="ADV32" s="97"/>
      <c r="ADW32" s="97"/>
      <c r="ADX32" s="97"/>
      <c r="ADY32" s="97"/>
      <c r="ADZ32" s="97"/>
      <c r="AEA32" s="97"/>
      <c r="AEB32" s="97"/>
      <c r="AEC32" s="97"/>
      <c r="AED32" s="97"/>
      <c r="AEE32" s="97"/>
      <c r="AEF32" s="97"/>
      <c r="AEG32" s="97"/>
      <c r="AEH32" s="97"/>
      <c r="AEI32" s="97"/>
      <c r="AEJ32" s="97"/>
      <c r="AEK32" s="97"/>
      <c r="AEL32" s="97"/>
      <c r="AEM32" s="97"/>
      <c r="AEN32" s="97"/>
      <c r="AEO32" s="97"/>
      <c r="AEP32" s="97"/>
      <c r="AEQ32" s="97"/>
      <c r="AER32" s="97"/>
      <c r="AES32" s="97"/>
      <c r="AET32" s="97"/>
      <c r="AEU32" s="97"/>
      <c r="AEV32" s="97"/>
      <c r="AEW32" s="97"/>
      <c r="AEX32" s="97"/>
      <c r="AEY32" s="97"/>
      <c r="AEZ32" s="97"/>
      <c r="AFA32" s="97"/>
      <c r="AFB32" s="97"/>
      <c r="AFC32" s="97"/>
      <c r="AFD32" s="97"/>
      <c r="AFE32" s="97"/>
      <c r="AFF32" s="97"/>
      <c r="AFG32" s="97"/>
      <c r="AFH32" s="97"/>
      <c r="AFI32" s="97"/>
      <c r="AFJ32" s="97"/>
      <c r="AFK32" s="97"/>
      <c r="AFL32" s="97"/>
      <c r="AFM32" s="97"/>
      <c r="AFN32" s="97"/>
      <c r="AFO32" s="97"/>
      <c r="AFP32" s="97"/>
      <c r="AFQ32" s="97"/>
      <c r="AFR32" s="97"/>
      <c r="AFS32" s="97"/>
      <c r="AFT32" s="97"/>
      <c r="AFU32" s="97"/>
      <c r="AFV32" s="97"/>
      <c r="AFW32" s="97"/>
      <c r="AFX32" s="97"/>
      <c r="AFY32" s="97"/>
      <c r="AFZ32" s="97"/>
      <c r="AGA32" s="97"/>
      <c r="AGB32" s="97"/>
      <c r="AGC32" s="97"/>
      <c r="AGD32" s="97"/>
      <c r="AGE32" s="97"/>
      <c r="AGF32" s="97"/>
      <c r="AGG32" s="97"/>
      <c r="AGH32" s="97"/>
      <c r="AGI32" s="97"/>
      <c r="AGJ32" s="97"/>
      <c r="AGK32" s="97"/>
      <c r="AGL32" s="97"/>
      <c r="AGM32" s="97"/>
      <c r="AGN32" s="97"/>
      <c r="AGO32" s="97"/>
      <c r="AGP32" s="97"/>
      <c r="AGQ32" s="97"/>
      <c r="AGR32" s="97"/>
      <c r="AGS32" s="97"/>
      <c r="AGT32" s="97"/>
      <c r="AGU32" s="97"/>
      <c r="AGV32" s="97"/>
      <c r="AGW32" s="97"/>
      <c r="AGX32" s="97"/>
      <c r="AGY32" s="97"/>
      <c r="AGZ32" s="97"/>
      <c r="AHA32" s="97"/>
      <c r="AHB32" s="97"/>
      <c r="AHC32" s="97"/>
      <c r="AHD32" s="97"/>
      <c r="AHE32" s="97"/>
      <c r="AHF32" s="97"/>
      <c r="AHG32" s="97"/>
      <c r="AHH32" s="97"/>
      <c r="AHI32" s="97"/>
      <c r="AHJ32" s="97"/>
      <c r="AHK32" s="97"/>
      <c r="AHL32" s="97"/>
      <c r="AHM32" s="97"/>
      <c r="AHN32" s="97"/>
      <c r="AHO32" s="97"/>
      <c r="AHP32" s="97"/>
      <c r="AHQ32" s="97"/>
      <c r="AHR32" s="97"/>
      <c r="AHS32" s="97"/>
      <c r="AHT32" s="97"/>
      <c r="AHU32" s="97"/>
      <c r="AHV32" s="97"/>
      <c r="AHW32" s="97"/>
      <c r="AHX32" s="97"/>
      <c r="AHY32" s="97"/>
      <c r="AHZ32" s="97"/>
      <c r="AIA32" s="97"/>
      <c r="AIB32" s="97"/>
      <c r="AIC32" s="97"/>
      <c r="AID32" s="97"/>
      <c r="AIE32" s="97"/>
      <c r="AIF32" s="97"/>
      <c r="AIG32" s="97"/>
      <c r="AIH32" s="97"/>
      <c r="AII32" s="97"/>
      <c r="AIJ32" s="97"/>
      <c r="AIK32" s="97"/>
      <c r="AIL32" s="97"/>
      <c r="AIM32" s="97"/>
      <c r="AIN32" s="97"/>
      <c r="AIO32" s="97"/>
      <c r="AIP32" s="97"/>
      <c r="AIQ32" s="97"/>
      <c r="AIR32" s="97"/>
      <c r="AIS32" s="97"/>
      <c r="AIT32" s="97"/>
      <c r="AIU32" s="97"/>
      <c r="AIV32" s="97"/>
      <c r="AIW32" s="97"/>
      <c r="AIX32" s="97"/>
      <c r="AIY32" s="97"/>
      <c r="AIZ32" s="97"/>
      <c r="AJA32" s="97"/>
      <c r="AJB32" s="97"/>
      <c r="AJC32" s="97"/>
      <c r="AJD32" s="97"/>
      <c r="AJE32" s="97"/>
      <c r="AJF32" s="97"/>
      <c r="AJG32" s="97"/>
      <c r="AJH32" s="97"/>
      <c r="AJI32" s="97"/>
      <c r="AJJ32" s="97"/>
      <c r="AJK32" s="97"/>
      <c r="AJL32" s="97"/>
      <c r="AJM32" s="97"/>
      <c r="AJN32" s="97"/>
      <c r="AJO32" s="97"/>
      <c r="AJP32" s="97"/>
      <c r="AJQ32" s="97"/>
      <c r="AJR32" s="97"/>
      <c r="AJS32" s="97"/>
      <c r="AJT32" s="97"/>
      <c r="AJU32" s="97"/>
      <c r="AJV32" s="97"/>
      <c r="AJW32" s="97"/>
      <c r="AJX32" s="97"/>
      <c r="AJY32" s="97"/>
      <c r="AJZ32" s="97"/>
      <c r="AKA32" s="97"/>
      <c r="AKB32" s="97"/>
      <c r="AKC32" s="97"/>
      <c r="AKD32" s="97"/>
      <c r="AKE32" s="97"/>
      <c r="AKF32" s="97"/>
      <c r="AKG32" s="97"/>
      <c r="AKH32" s="97"/>
      <c r="AKI32" s="97"/>
      <c r="AKJ32" s="97"/>
      <c r="AKK32" s="97"/>
      <c r="AKL32" s="97"/>
      <c r="AKM32" s="97"/>
      <c r="AKN32" s="97"/>
      <c r="AKO32" s="97"/>
      <c r="AKP32" s="97"/>
      <c r="AKQ32" s="97"/>
      <c r="AKR32" s="97"/>
      <c r="AKS32" s="97"/>
      <c r="AKT32" s="97"/>
      <c r="AKU32" s="97"/>
      <c r="AKV32" s="97"/>
      <c r="AKW32" s="97"/>
      <c r="AKX32" s="97"/>
      <c r="AKY32" s="97"/>
      <c r="AKZ32" s="97"/>
      <c r="ALA32" s="97"/>
      <c r="ALB32" s="97"/>
      <c r="ALC32" s="97"/>
      <c r="ALD32" s="97"/>
      <c r="ALE32" s="97"/>
      <c r="ALF32" s="97"/>
      <c r="ALG32" s="97"/>
      <c r="ALH32" s="97"/>
      <c r="ALI32" s="97"/>
      <c r="ALJ32" s="97"/>
      <c r="ALK32" s="97"/>
      <c r="ALL32" s="97"/>
      <c r="ALM32" s="97"/>
      <c r="ALN32" s="97"/>
      <c r="ALO32" s="97"/>
      <c r="ALP32" s="97"/>
      <c r="ALQ32" s="97"/>
      <c r="ALR32" s="97"/>
      <c r="ALS32" s="97"/>
      <c r="ALT32" s="97"/>
      <c r="ALU32" s="97"/>
      <c r="ALV32" s="97"/>
      <c r="ALW32" s="97"/>
      <c r="ALX32" s="97"/>
      <c r="ALY32" s="97"/>
      <c r="ALZ32" s="97"/>
      <c r="AMA32" s="97"/>
      <c r="AMB32" s="97"/>
      <c r="AMC32" s="97"/>
      <c r="AMD32" s="97"/>
      <c r="AME32" s="97"/>
      <c r="AMF32" s="97"/>
      <c r="AMG32" s="97"/>
      <c r="AMH32" s="97"/>
      <c r="AMI32" s="97"/>
      <c r="AMJ32" s="97"/>
      <c r="AMK32" s="97"/>
    </row>
    <row r="33" spans="1:1025" ht="14.25" x14ac:dyDescent="0.2">
      <c r="A33" s="11" t="s">
        <v>199</v>
      </c>
      <c r="B33" s="138">
        <f t="shared" ref="B33:R33" si="8">SUM(B36)</f>
        <v>326</v>
      </c>
      <c r="C33" s="138">
        <f t="shared" si="8"/>
        <v>0</v>
      </c>
      <c r="D33" s="138">
        <f t="shared" si="8"/>
        <v>0</v>
      </c>
      <c r="E33" s="138">
        <f t="shared" si="8"/>
        <v>0</v>
      </c>
      <c r="F33" s="138">
        <f t="shared" si="8"/>
        <v>0</v>
      </c>
      <c r="G33" s="138">
        <f t="shared" si="8"/>
        <v>0</v>
      </c>
      <c r="H33" s="138">
        <f t="shared" si="8"/>
        <v>0</v>
      </c>
      <c r="I33" s="138">
        <f t="shared" si="8"/>
        <v>0</v>
      </c>
      <c r="J33" s="138">
        <f t="shared" si="8"/>
        <v>0</v>
      </c>
      <c r="K33" s="138">
        <f t="shared" si="8"/>
        <v>0</v>
      </c>
      <c r="L33" s="138">
        <f t="shared" si="8"/>
        <v>0</v>
      </c>
      <c r="M33" s="138">
        <f t="shared" si="8"/>
        <v>0</v>
      </c>
      <c r="N33" s="138">
        <f t="shared" si="8"/>
        <v>0</v>
      </c>
      <c r="O33" s="138">
        <f t="shared" si="8"/>
        <v>0</v>
      </c>
      <c r="P33" s="138">
        <f t="shared" si="8"/>
        <v>0</v>
      </c>
      <c r="Q33" s="138">
        <f t="shared" si="8"/>
        <v>0</v>
      </c>
      <c r="R33" s="138">
        <f t="shared" si="8"/>
        <v>0</v>
      </c>
    </row>
    <row r="34" spans="1:1025" ht="29.25" customHeight="1" x14ac:dyDescent="0.2">
      <c r="A34" s="23" t="s">
        <v>166</v>
      </c>
      <c r="B34" s="183">
        <v>3723</v>
      </c>
      <c r="C34" s="175">
        <v>0</v>
      </c>
      <c r="D34" s="175">
        <v>0</v>
      </c>
      <c r="E34" s="175">
        <v>0</v>
      </c>
      <c r="F34" s="175">
        <v>0</v>
      </c>
      <c r="G34" s="175">
        <v>0</v>
      </c>
      <c r="H34" s="175">
        <v>0</v>
      </c>
      <c r="I34" s="175">
        <v>2314</v>
      </c>
      <c r="J34" s="186">
        <v>4557</v>
      </c>
      <c r="K34" s="175"/>
      <c r="L34" s="175"/>
      <c r="M34" s="187"/>
      <c r="N34" s="187"/>
      <c r="O34" s="187"/>
      <c r="P34" s="187"/>
      <c r="Q34" s="187">
        <v>0</v>
      </c>
      <c r="R34" s="187">
        <v>0</v>
      </c>
    </row>
    <row r="35" spans="1:1025" ht="38.25" x14ac:dyDescent="0.2">
      <c r="A35" s="23" t="s">
        <v>167</v>
      </c>
      <c r="B35" s="175">
        <v>4053</v>
      </c>
      <c r="C35" s="175">
        <v>0</v>
      </c>
      <c r="D35" s="175">
        <v>0</v>
      </c>
      <c r="E35" s="175">
        <v>0</v>
      </c>
      <c r="F35" s="175">
        <v>0</v>
      </c>
      <c r="G35" s="175">
        <v>0</v>
      </c>
      <c r="H35" s="175">
        <v>0</v>
      </c>
      <c r="I35" s="175">
        <v>0</v>
      </c>
      <c r="J35" s="186">
        <v>0</v>
      </c>
      <c r="K35" s="175"/>
      <c r="L35" s="175"/>
      <c r="M35" s="187"/>
      <c r="N35" s="187"/>
      <c r="O35" s="187"/>
      <c r="P35" s="187"/>
      <c r="Q35" s="187">
        <v>0</v>
      </c>
      <c r="R35" s="187">
        <v>0</v>
      </c>
    </row>
    <row r="36" spans="1:1025" ht="15.75" customHeight="1" x14ac:dyDescent="0.2">
      <c r="A36" s="23" t="s">
        <v>168</v>
      </c>
      <c r="B36" s="175">
        <v>326</v>
      </c>
      <c r="C36" s="175">
        <v>0</v>
      </c>
      <c r="D36" s="175">
        <v>0</v>
      </c>
      <c r="E36" s="175">
        <v>0</v>
      </c>
      <c r="F36" s="175">
        <v>0</v>
      </c>
      <c r="G36" s="175">
        <v>0</v>
      </c>
      <c r="H36" s="175">
        <v>0</v>
      </c>
      <c r="I36" s="175">
        <v>0</v>
      </c>
      <c r="J36" s="186">
        <v>0</v>
      </c>
      <c r="K36" s="175"/>
      <c r="L36" s="175"/>
      <c r="M36" s="187"/>
      <c r="N36" s="187"/>
      <c r="O36" s="187"/>
      <c r="P36" s="187"/>
      <c r="Q36" s="187">
        <v>0</v>
      </c>
      <c r="R36" s="187">
        <v>0</v>
      </c>
    </row>
    <row r="37" spans="1:1025" s="165" customFormat="1" ht="14.25" x14ac:dyDescent="0.2">
      <c r="A37" s="201" t="s">
        <v>204</v>
      </c>
      <c r="B37" s="137">
        <f>SUM(B34+B35+B36)</f>
        <v>8102</v>
      </c>
      <c r="C37" s="137">
        <f t="shared" ref="C37:R37" si="9">SUM(C34+C35+C36)</f>
        <v>0</v>
      </c>
      <c r="D37" s="137">
        <f t="shared" si="9"/>
        <v>0</v>
      </c>
      <c r="E37" s="137">
        <f t="shared" si="9"/>
        <v>0</v>
      </c>
      <c r="F37" s="137">
        <f t="shared" si="9"/>
        <v>0</v>
      </c>
      <c r="G37" s="137">
        <f t="shared" si="9"/>
        <v>0</v>
      </c>
      <c r="H37" s="137">
        <f t="shared" si="9"/>
        <v>0</v>
      </c>
      <c r="I37" s="137">
        <f t="shared" si="9"/>
        <v>2314</v>
      </c>
      <c r="J37" s="137">
        <f t="shared" si="9"/>
        <v>4557</v>
      </c>
      <c r="K37" s="137">
        <f t="shared" si="9"/>
        <v>0</v>
      </c>
      <c r="L37" s="137">
        <f t="shared" si="9"/>
        <v>0</v>
      </c>
      <c r="M37" s="137">
        <f t="shared" si="9"/>
        <v>0</v>
      </c>
      <c r="N37" s="137">
        <f t="shared" si="9"/>
        <v>0</v>
      </c>
      <c r="O37" s="137">
        <f t="shared" si="9"/>
        <v>0</v>
      </c>
      <c r="P37" s="137">
        <f t="shared" si="9"/>
        <v>0</v>
      </c>
      <c r="Q37" s="137">
        <f t="shared" si="9"/>
        <v>0</v>
      </c>
      <c r="R37" s="137">
        <f t="shared" si="9"/>
        <v>0</v>
      </c>
      <c r="S37" s="39"/>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c r="DY37" s="97"/>
      <c r="DZ37" s="97"/>
      <c r="EA37" s="97"/>
      <c r="EB37" s="97"/>
      <c r="EC37" s="97"/>
      <c r="ED37" s="97"/>
      <c r="EE37" s="97"/>
      <c r="EF37" s="97"/>
      <c r="EG37" s="97"/>
      <c r="EH37" s="97"/>
      <c r="EI37" s="97"/>
      <c r="EJ37" s="97"/>
      <c r="EK37" s="97"/>
      <c r="EL37" s="97"/>
      <c r="EM37" s="97"/>
      <c r="EN37" s="97"/>
      <c r="EO37" s="97"/>
      <c r="EP37" s="97"/>
      <c r="EQ37" s="97"/>
      <c r="ER37" s="97"/>
      <c r="ES37" s="97"/>
      <c r="ET37" s="97"/>
      <c r="EU37" s="97"/>
      <c r="EV37" s="97"/>
      <c r="EW37" s="97"/>
      <c r="EX37" s="97"/>
      <c r="EY37" s="97"/>
      <c r="EZ37" s="97"/>
      <c r="FA37" s="97"/>
      <c r="FB37" s="97"/>
      <c r="FC37" s="97"/>
      <c r="FD37" s="97"/>
      <c r="FE37" s="97"/>
      <c r="FF37" s="97"/>
      <c r="FG37" s="97"/>
      <c r="FH37" s="97"/>
      <c r="FI37" s="97"/>
      <c r="FJ37" s="97"/>
      <c r="FK37" s="97"/>
      <c r="FL37" s="97"/>
      <c r="FM37" s="97"/>
      <c r="FN37" s="97"/>
      <c r="FO37" s="97"/>
      <c r="FP37" s="97"/>
      <c r="FQ37" s="97"/>
      <c r="FR37" s="97"/>
      <c r="FS37" s="97"/>
      <c r="FT37" s="97"/>
      <c r="FU37" s="97"/>
      <c r="FV37" s="97"/>
      <c r="FW37" s="97"/>
      <c r="FX37" s="97"/>
      <c r="FY37" s="97"/>
      <c r="FZ37" s="97"/>
      <c r="GA37" s="97"/>
      <c r="GB37" s="97"/>
      <c r="GC37" s="97"/>
      <c r="GD37" s="97"/>
      <c r="GE37" s="97"/>
      <c r="GF37" s="97"/>
      <c r="GG37" s="97"/>
      <c r="GH37" s="97"/>
      <c r="GI37" s="97"/>
      <c r="GJ37" s="97"/>
      <c r="GK37" s="97"/>
      <c r="GL37" s="97"/>
      <c r="GM37" s="97"/>
      <c r="GN37" s="97"/>
      <c r="GO37" s="97"/>
      <c r="GP37" s="97"/>
      <c r="GQ37" s="97"/>
      <c r="GR37" s="97"/>
      <c r="GS37" s="97"/>
      <c r="GT37" s="97"/>
      <c r="GU37" s="97"/>
      <c r="GV37" s="97"/>
      <c r="GW37" s="97"/>
      <c r="GX37" s="97"/>
      <c r="GY37" s="97"/>
      <c r="GZ37" s="97"/>
      <c r="HA37" s="97"/>
      <c r="HB37" s="97"/>
      <c r="HC37" s="97"/>
      <c r="HD37" s="97"/>
      <c r="HE37" s="97"/>
      <c r="HF37" s="97"/>
      <c r="HG37" s="97"/>
      <c r="HH37" s="97"/>
      <c r="HI37" s="97"/>
      <c r="HJ37" s="97"/>
      <c r="HK37" s="97"/>
      <c r="HL37" s="97"/>
      <c r="HM37" s="97"/>
      <c r="HN37" s="97"/>
      <c r="HO37" s="97"/>
      <c r="HP37" s="97"/>
      <c r="HQ37" s="97"/>
      <c r="HR37" s="97"/>
      <c r="HS37" s="97"/>
      <c r="HT37" s="97"/>
      <c r="HU37" s="97"/>
      <c r="HV37" s="97"/>
      <c r="HW37" s="97"/>
      <c r="HX37" s="97"/>
      <c r="HY37" s="97"/>
      <c r="HZ37" s="97"/>
      <c r="IA37" s="97"/>
      <c r="IB37" s="97"/>
      <c r="IC37" s="97"/>
      <c r="ID37" s="97"/>
      <c r="IE37" s="97"/>
      <c r="IF37" s="97"/>
      <c r="IG37" s="97"/>
      <c r="IH37" s="97"/>
      <c r="II37" s="97"/>
      <c r="IJ37" s="97"/>
      <c r="IK37" s="97"/>
      <c r="IL37" s="97"/>
      <c r="IM37" s="97"/>
      <c r="IN37" s="97"/>
      <c r="IO37" s="97"/>
      <c r="IP37" s="97"/>
      <c r="IQ37" s="97"/>
      <c r="IR37" s="97"/>
      <c r="IS37" s="97"/>
      <c r="IT37" s="97"/>
      <c r="IU37" s="97"/>
      <c r="IV37" s="97"/>
      <c r="IW37" s="97"/>
      <c r="IX37" s="97"/>
      <c r="IY37" s="97"/>
      <c r="IZ37" s="97"/>
      <c r="JA37" s="97"/>
      <c r="JB37" s="97"/>
      <c r="JC37" s="97"/>
      <c r="JD37" s="97"/>
      <c r="JE37" s="97"/>
      <c r="JF37" s="97"/>
      <c r="JG37" s="97"/>
      <c r="JH37" s="97"/>
      <c r="JI37" s="97"/>
      <c r="JJ37" s="97"/>
      <c r="JK37" s="97"/>
      <c r="JL37" s="97"/>
      <c r="JM37" s="97"/>
      <c r="JN37" s="97"/>
      <c r="JO37" s="97"/>
      <c r="JP37" s="97"/>
      <c r="JQ37" s="97"/>
      <c r="JR37" s="97"/>
      <c r="JS37" s="97"/>
      <c r="JT37" s="97"/>
      <c r="JU37" s="97"/>
      <c r="JV37" s="97"/>
      <c r="JW37" s="97"/>
      <c r="JX37" s="97"/>
      <c r="JY37" s="97"/>
      <c r="JZ37" s="97"/>
      <c r="KA37" s="97"/>
      <c r="KB37" s="97"/>
      <c r="KC37" s="97"/>
      <c r="KD37" s="97"/>
      <c r="KE37" s="97"/>
      <c r="KF37" s="97"/>
      <c r="KG37" s="97"/>
      <c r="KH37" s="97"/>
      <c r="KI37" s="97"/>
      <c r="KJ37" s="97"/>
      <c r="KK37" s="97"/>
      <c r="KL37" s="97"/>
      <c r="KM37" s="97"/>
      <c r="KN37" s="97"/>
      <c r="KO37" s="97"/>
      <c r="KP37" s="97"/>
      <c r="KQ37" s="97"/>
      <c r="KR37" s="97"/>
      <c r="KS37" s="97"/>
      <c r="KT37" s="97"/>
      <c r="KU37" s="97"/>
      <c r="KV37" s="97"/>
      <c r="KW37" s="97"/>
      <c r="KX37" s="97"/>
      <c r="KY37" s="97"/>
      <c r="KZ37" s="97"/>
      <c r="LA37" s="97"/>
      <c r="LB37" s="97"/>
      <c r="LC37" s="97"/>
      <c r="LD37" s="97"/>
      <c r="LE37" s="97"/>
      <c r="LF37" s="97"/>
      <c r="LG37" s="97"/>
      <c r="LH37" s="97"/>
      <c r="LI37" s="97"/>
      <c r="LJ37" s="97"/>
      <c r="LK37" s="97"/>
      <c r="LL37" s="97"/>
      <c r="LM37" s="97"/>
      <c r="LN37" s="97"/>
      <c r="LO37" s="97"/>
      <c r="LP37" s="97"/>
      <c r="LQ37" s="97"/>
      <c r="LR37" s="97"/>
      <c r="LS37" s="97"/>
      <c r="LT37" s="97"/>
      <c r="LU37" s="97"/>
      <c r="LV37" s="97"/>
      <c r="LW37" s="97"/>
      <c r="LX37" s="97"/>
      <c r="LY37" s="97"/>
      <c r="LZ37" s="97"/>
      <c r="MA37" s="97"/>
      <c r="MB37" s="97"/>
      <c r="MC37" s="97"/>
      <c r="MD37" s="97"/>
      <c r="ME37" s="97"/>
      <c r="MF37" s="97"/>
      <c r="MG37" s="97"/>
      <c r="MH37" s="97"/>
      <c r="MI37" s="97"/>
      <c r="MJ37" s="97"/>
      <c r="MK37" s="97"/>
      <c r="ML37" s="97"/>
      <c r="MM37" s="97"/>
      <c r="MN37" s="97"/>
      <c r="MO37" s="97"/>
      <c r="MP37" s="97"/>
      <c r="MQ37" s="97"/>
      <c r="MR37" s="97"/>
      <c r="MS37" s="97"/>
      <c r="MT37" s="97"/>
      <c r="MU37" s="97"/>
      <c r="MV37" s="97"/>
      <c r="MW37" s="97"/>
      <c r="MX37" s="97"/>
      <c r="MY37" s="97"/>
      <c r="MZ37" s="97"/>
      <c r="NA37" s="97"/>
      <c r="NB37" s="97"/>
      <c r="NC37" s="97"/>
      <c r="ND37" s="97"/>
      <c r="NE37" s="97"/>
      <c r="NF37" s="97"/>
      <c r="NG37" s="97"/>
      <c r="NH37" s="97"/>
      <c r="NI37" s="97"/>
      <c r="NJ37" s="97"/>
      <c r="NK37" s="97"/>
      <c r="NL37" s="97"/>
      <c r="NM37" s="97"/>
      <c r="NN37" s="97"/>
      <c r="NO37" s="97"/>
      <c r="NP37" s="97"/>
      <c r="NQ37" s="97"/>
      <c r="NR37" s="97"/>
      <c r="NS37" s="97"/>
      <c r="NT37" s="97"/>
      <c r="NU37" s="97"/>
      <c r="NV37" s="97"/>
      <c r="NW37" s="97"/>
      <c r="NX37" s="97"/>
      <c r="NY37" s="97"/>
      <c r="NZ37" s="97"/>
      <c r="OA37" s="97"/>
      <c r="OB37" s="97"/>
      <c r="OC37" s="97"/>
      <c r="OD37" s="97"/>
      <c r="OE37" s="97"/>
      <c r="OF37" s="97"/>
      <c r="OG37" s="97"/>
      <c r="OH37" s="97"/>
      <c r="OI37" s="97"/>
      <c r="OJ37" s="97"/>
      <c r="OK37" s="97"/>
      <c r="OL37" s="97"/>
      <c r="OM37" s="97"/>
      <c r="ON37" s="97"/>
      <c r="OO37" s="97"/>
      <c r="OP37" s="97"/>
      <c r="OQ37" s="97"/>
      <c r="OR37" s="97"/>
      <c r="OS37" s="97"/>
      <c r="OT37" s="97"/>
      <c r="OU37" s="97"/>
      <c r="OV37" s="97"/>
      <c r="OW37" s="97"/>
      <c r="OX37" s="97"/>
      <c r="OY37" s="97"/>
      <c r="OZ37" s="97"/>
      <c r="PA37" s="97"/>
      <c r="PB37" s="97"/>
      <c r="PC37" s="97"/>
      <c r="PD37" s="97"/>
      <c r="PE37" s="97"/>
      <c r="PF37" s="97"/>
      <c r="PG37" s="97"/>
      <c r="PH37" s="97"/>
      <c r="PI37" s="97"/>
      <c r="PJ37" s="97"/>
      <c r="PK37" s="97"/>
      <c r="PL37" s="97"/>
      <c r="PM37" s="97"/>
      <c r="PN37" s="97"/>
      <c r="PO37" s="97"/>
      <c r="PP37" s="97"/>
      <c r="PQ37" s="97"/>
      <c r="PR37" s="97"/>
      <c r="PS37" s="97"/>
      <c r="PT37" s="97"/>
      <c r="PU37" s="97"/>
      <c r="PV37" s="97"/>
      <c r="PW37" s="97"/>
      <c r="PX37" s="97"/>
      <c r="PY37" s="97"/>
      <c r="PZ37" s="97"/>
      <c r="QA37" s="97"/>
      <c r="QB37" s="97"/>
      <c r="QC37" s="97"/>
      <c r="QD37" s="97"/>
      <c r="QE37" s="97"/>
      <c r="QF37" s="97"/>
      <c r="QG37" s="97"/>
      <c r="QH37" s="97"/>
      <c r="QI37" s="97"/>
      <c r="QJ37" s="97"/>
      <c r="QK37" s="97"/>
      <c r="QL37" s="97"/>
      <c r="QM37" s="97"/>
      <c r="QN37" s="97"/>
      <c r="QO37" s="97"/>
      <c r="QP37" s="97"/>
      <c r="QQ37" s="97"/>
      <c r="QR37" s="97"/>
      <c r="QS37" s="97"/>
      <c r="QT37" s="97"/>
      <c r="QU37" s="97"/>
      <c r="QV37" s="97"/>
      <c r="QW37" s="97"/>
      <c r="QX37" s="97"/>
      <c r="QY37" s="97"/>
      <c r="QZ37" s="97"/>
      <c r="RA37" s="97"/>
      <c r="RB37" s="97"/>
      <c r="RC37" s="97"/>
      <c r="RD37" s="97"/>
      <c r="RE37" s="97"/>
      <c r="RF37" s="97"/>
      <c r="RG37" s="97"/>
      <c r="RH37" s="97"/>
      <c r="RI37" s="97"/>
      <c r="RJ37" s="97"/>
      <c r="RK37" s="97"/>
      <c r="RL37" s="97"/>
      <c r="RM37" s="97"/>
      <c r="RN37" s="97"/>
      <c r="RO37" s="97"/>
      <c r="RP37" s="97"/>
      <c r="RQ37" s="97"/>
      <c r="RR37" s="97"/>
      <c r="RS37" s="97"/>
      <c r="RT37" s="97"/>
      <c r="RU37" s="97"/>
      <c r="RV37" s="97"/>
      <c r="RW37" s="97"/>
      <c r="RX37" s="97"/>
      <c r="RY37" s="97"/>
      <c r="RZ37" s="97"/>
      <c r="SA37" s="97"/>
      <c r="SB37" s="97"/>
      <c r="SC37" s="97"/>
      <c r="SD37" s="97"/>
      <c r="SE37" s="97"/>
      <c r="SF37" s="97"/>
      <c r="SG37" s="97"/>
      <c r="SH37" s="97"/>
      <c r="SI37" s="97"/>
      <c r="SJ37" s="97"/>
      <c r="SK37" s="97"/>
      <c r="SL37" s="97"/>
      <c r="SM37" s="97"/>
      <c r="SN37" s="97"/>
      <c r="SO37" s="97"/>
      <c r="SP37" s="97"/>
      <c r="SQ37" s="97"/>
      <c r="SR37" s="97"/>
      <c r="SS37" s="97"/>
      <c r="ST37" s="97"/>
      <c r="SU37" s="97"/>
      <c r="SV37" s="97"/>
      <c r="SW37" s="97"/>
      <c r="SX37" s="97"/>
      <c r="SY37" s="97"/>
      <c r="SZ37" s="97"/>
      <c r="TA37" s="97"/>
      <c r="TB37" s="97"/>
      <c r="TC37" s="97"/>
      <c r="TD37" s="97"/>
      <c r="TE37" s="97"/>
      <c r="TF37" s="97"/>
      <c r="TG37" s="97"/>
      <c r="TH37" s="97"/>
      <c r="TI37" s="97"/>
      <c r="TJ37" s="97"/>
      <c r="TK37" s="97"/>
      <c r="TL37" s="97"/>
      <c r="TM37" s="97"/>
      <c r="TN37" s="97"/>
      <c r="TO37" s="97"/>
      <c r="TP37" s="97"/>
      <c r="TQ37" s="97"/>
      <c r="TR37" s="97"/>
      <c r="TS37" s="97"/>
      <c r="TT37" s="97"/>
      <c r="TU37" s="97"/>
      <c r="TV37" s="97"/>
      <c r="TW37" s="97"/>
      <c r="TX37" s="97"/>
      <c r="TY37" s="97"/>
      <c r="TZ37" s="97"/>
      <c r="UA37" s="97"/>
      <c r="UB37" s="97"/>
      <c r="UC37" s="97"/>
      <c r="UD37" s="97"/>
      <c r="UE37" s="97"/>
      <c r="UF37" s="97"/>
      <c r="UG37" s="97"/>
      <c r="UH37" s="97"/>
      <c r="UI37" s="97"/>
      <c r="UJ37" s="97"/>
      <c r="UK37" s="97"/>
      <c r="UL37" s="97"/>
      <c r="UM37" s="97"/>
      <c r="UN37" s="97"/>
      <c r="UO37" s="97"/>
      <c r="UP37" s="97"/>
      <c r="UQ37" s="97"/>
      <c r="UR37" s="97"/>
      <c r="US37" s="97"/>
      <c r="UT37" s="97"/>
      <c r="UU37" s="97"/>
      <c r="UV37" s="97"/>
      <c r="UW37" s="97"/>
      <c r="UX37" s="97"/>
      <c r="UY37" s="97"/>
      <c r="UZ37" s="97"/>
      <c r="VA37" s="97"/>
      <c r="VB37" s="97"/>
      <c r="VC37" s="97"/>
      <c r="VD37" s="97"/>
      <c r="VE37" s="97"/>
      <c r="VF37" s="97"/>
      <c r="VG37" s="97"/>
      <c r="VH37" s="97"/>
      <c r="VI37" s="97"/>
      <c r="VJ37" s="97"/>
      <c r="VK37" s="97"/>
      <c r="VL37" s="97"/>
      <c r="VM37" s="97"/>
      <c r="VN37" s="97"/>
      <c r="VO37" s="97"/>
      <c r="VP37" s="97"/>
      <c r="VQ37" s="97"/>
      <c r="VR37" s="97"/>
      <c r="VS37" s="97"/>
      <c r="VT37" s="97"/>
      <c r="VU37" s="97"/>
      <c r="VV37" s="97"/>
      <c r="VW37" s="97"/>
      <c r="VX37" s="97"/>
      <c r="VY37" s="97"/>
      <c r="VZ37" s="97"/>
      <c r="WA37" s="97"/>
      <c r="WB37" s="97"/>
      <c r="WC37" s="97"/>
      <c r="WD37" s="97"/>
      <c r="WE37" s="97"/>
      <c r="WF37" s="97"/>
      <c r="WG37" s="97"/>
      <c r="WH37" s="97"/>
      <c r="WI37" s="97"/>
      <c r="WJ37" s="97"/>
      <c r="WK37" s="97"/>
      <c r="WL37" s="97"/>
      <c r="WM37" s="97"/>
      <c r="WN37" s="97"/>
      <c r="WO37" s="97"/>
      <c r="WP37" s="97"/>
      <c r="WQ37" s="97"/>
      <c r="WR37" s="97"/>
      <c r="WS37" s="97"/>
      <c r="WT37" s="97"/>
      <c r="WU37" s="97"/>
      <c r="WV37" s="97"/>
      <c r="WW37" s="97"/>
      <c r="WX37" s="97"/>
      <c r="WY37" s="97"/>
      <c r="WZ37" s="97"/>
      <c r="XA37" s="97"/>
      <c r="XB37" s="97"/>
      <c r="XC37" s="97"/>
      <c r="XD37" s="97"/>
      <c r="XE37" s="97"/>
      <c r="XF37" s="97"/>
      <c r="XG37" s="97"/>
      <c r="XH37" s="97"/>
      <c r="XI37" s="97"/>
      <c r="XJ37" s="97"/>
      <c r="XK37" s="97"/>
      <c r="XL37" s="97"/>
      <c r="XM37" s="97"/>
      <c r="XN37" s="97"/>
      <c r="XO37" s="97"/>
      <c r="XP37" s="97"/>
      <c r="XQ37" s="97"/>
      <c r="XR37" s="97"/>
      <c r="XS37" s="97"/>
      <c r="XT37" s="97"/>
      <c r="XU37" s="97"/>
      <c r="XV37" s="97"/>
      <c r="XW37" s="97"/>
      <c r="XX37" s="97"/>
      <c r="XY37" s="97"/>
      <c r="XZ37" s="97"/>
      <c r="YA37" s="97"/>
      <c r="YB37" s="97"/>
      <c r="YC37" s="97"/>
      <c r="YD37" s="97"/>
      <c r="YE37" s="97"/>
      <c r="YF37" s="97"/>
      <c r="YG37" s="97"/>
      <c r="YH37" s="97"/>
      <c r="YI37" s="97"/>
      <c r="YJ37" s="97"/>
      <c r="YK37" s="97"/>
      <c r="YL37" s="97"/>
      <c r="YM37" s="97"/>
      <c r="YN37" s="97"/>
      <c r="YO37" s="97"/>
      <c r="YP37" s="97"/>
      <c r="YQ37" s="97"/>
      <c r="YR37" s="97"/>
      <c r="YS37" s="97"/>
      <c r="YT37" s="97"/>
      <c r="YU37" s="97"/>
      <c r="YV37" s="97"/>
      <c r="YW37" s="97"/>
      <c r="YX37" s="97"/>
      <c r="YY37" s="97"/>
      <c r="YZ37" s="97"/>
      <c r="ZA37" s="97"/>
      <c r="ZB37" s="97"/>
      <c r="ZC37" s="97"/>
      <c r="ZD37" s="97"/>
      <c r="ZE37" s="97"/>
      <c r="ZF37" s="97"/>
      <c r="ZG37" s="97"/>
      <c r="ZH37" s="97"/>
      <c r="ZI37" s="97"/>
      <c r="ZJ37" s="97"/>
      <c r="ZK37" s="97"/>
      <c r="ZL37" s="97"/>
      <c r="ZM37" s="97"/>
      <c r="ZN37" s="97"/>
      <c r="ZO37" s="97"/>
      <c r="ZP37" s="97"/>
      <c r="ZQ37" s="97"/>
      <c r="ZR37" s="97"/>
      <c r="ZS37" s="97"/>
      <c r="ZT37" s="97"/>
      <c r="ZU37" s="97"/>
      <c r="ZV37" s="97"/>
      <c r="ZW37" s="97"/>
      <c r="ZX37" s="97"/>
      <c r="ZY37" s="97"/>
      <c r="ZZ37" s="97"/>
      <c r="AAA37" s="97"/>
      <c r="AAB37" s="97"/>
      <c r="AAC37" s="97"/>
      <c r="AAD37" s="97"/>
      <c r="AAE37" s="97"/>
      <c r="AAF37" s="97"/>
      <c r="AAG37" s="97"/>
      <c r="AAH37" s="97"/>
      <c r="AAI37" s="97"/>
      <c r="AAJ37" s="97"/>
      <c r="AAK37" s="97"/>
      <c r="AAL37" s="97"/>
      <c r="AAM37" s="97"/>
      <c r="AAN37" s="97"/>
      <c r="AAO37" s="97"/>
      <c r="AAP37" s="97"/>
      <c r="AAQ37" s="97"/>
      <c r="AAR37" s="97"/>
      <c r="AAS37" s="97"/>
      <c r="AAT37" s="97"/>
      <c r="AAU37" s="97"/>
      <c r="AAV37" s="97"/>
      <c r="AAW37" s="97"/>
      <c r="AAX37" s="97"/>
      <c r="AAY37" s="97"/>
      <c r="AAZ37" s="97"/>
      <c r="ABA37" s="97"/>
      <c r="ABB37" s="97"/>
      <c r="ABC37" s="97"/>
      <c r="ABD37" s="97"/>
      <c r="ABE37" s="97"/>
      <c r="ABF37" s="97"/>
      <c r="ABG37" s="97"/>
      <c r="ABH37" s="97"/>
      <c r="ABI37" s="97"/>
      <c r="ABJ37" s="97"/>
      <c r="ABK37" s="97"/>
      <c r="ABL37" s="97"/>
      <c r="ABM37" s="97"/>
      <c r="ABN37" s="97"/>
      <c r="ABO37" s="97"/>
      <c r="ABP37" s="97"/>
      <c r="ABQ37" s="97"/>
      <c r="ABR37" s="97"/>
      <c r="ABS37" s="97"/>
      <c r="ABT37" s="97"/>
      <c r="ABU37" s="97"/>
      <c r="ABV37" s="97"/>
      <c r="ABW37" s="97"/>
      <c r="ABX37" s="97"/>
      <c r="ABY37" s="97"/>
      <c r="ABZ37" s="97"/>
      <c r="ACA37" s="97"/>
      <c r="ACB37" s="97"/>
      <c r="ACC37" s="97"/>
      <c r="ACD37" s="97"/>
      <c r="ACE37" s="97"/>
      <c r="ACF37" s="97"/>
      <c r="ACG37" s="97"/>
      <c r="ACH37" s="97"/>
      <c r="ACI37" s="97"/>
      <c r="ACJ37" s="97"/>
      <c r="ACK37" s="97"/>
      <c r="ACL37" s="97"/>
      <c r="ACM37" s="97"/>
      <c r="ACN37" s="97"/>
      <c r="ACO37" s="97"/>
      <c r="ACP37" s="97"/>
      <c r="ACQ37" s="97"/>
      <c r="ACR37" s="97"/>
      <c r="ACS37" s="97"/>
      <c r="ACT37" s="97"/>
      <c r="ACU37" s="97"/>
      <c r="ACV37" s="97"/>
      <c r="ACW37" s="97"/>
      <c r="ACX37" s="97"/>
      <c r="ACY37" s="97"/>
      <c r="ACZ37" s="97"/>
      <c r="ADA37" s="97"/>
      <c r="ADB37" s="97"/>
      <c r="ADC37" s="97"/>
      <c r="ADD37" s="97"/>
      <c r="ADE37" s="97"/>
      <c r="ADF37" s="97"/>
      <c r="ADG37" s="97"/>
      <c r="ADH37" s="97"/>
      <c r="ADI37" s="97"/>
      <c r="ADJ37" s="97"/>
      <c r="ADK37" s="97"/>
      <c r="ADL37" s="97"/>
      <c r="ADM37" s="97"/>
      <c r="ADN37" s="97"/>
      <c r="ADO37" s="97"/>
      <c r="ADP37" s="97"/>
      <c r="ADQ37" s="97"/>
      <c r="ADR37" s="97"/>
      <c r="ADS37" s="97"/>
      <c r="ADT37" s="97"/>
      <c r="ADU37" s="97"/>
      <c r="ADV37" s="97"/>
      <c r="ADW37" s="97"/>
      <c r="ADX37" s="97"/>
      <c r="ADY37" s="97"/>
      <c r="ADZ37" s="97"/>
      <c r="AEA37" s="97"/>
      <c r="AEB37" s="97"/>
      <c r="AEC37" s="97"/>
      <c r="AED37" s="97"/>
      <c r="AEE37" s="97"/>
      <c r="AEF37" s="97"/>
      <c r="AEG37" s="97"/>
      <c r="AEH37" s="97"/>
      <c r="AEI37" s="97"/>
      <c r="AEJ37" s="97"/>
      <c r="AEK37" s="97"/>
      <c r="AEL37" s="97"/>
      <c r="AEM37" s="97"/>
      <c r="AEN37" s="97"/>
      <c r="AEO37" s="97"/>
      <c r="AEP37" s="97"/>
      <c r="AEQ37" s="97"/>
      <c r="AER37" s="97"/>
      <c r="AES37" s="97"/>
      <c r="AET37" s="97"/>
      <c r="AEU37" s="97"/>
      <c r="AEV37" s="97"/>
      <c r="AEW37" s="97"/>
      <c r="AEX37" s="97"/>
      <c r="AEY37" s="97"/>
      <c r="AEZ37" s="97"/>
      <c r="AFA37" s="97"/>
      <c r="AFB37" s="97"/>
      <c r="AFC37" s="97"/>
      <c r="AFD37" s="97"/>
      <c r="AFE37" s="97"/>
      <c r="AFF37" s="97"/>
      <c r="AFG37" s="97"/>
      <c r="AFH37" s="97"/>
      <c r="AFI37" s="97"/>
      <c r="AFJ37" s="97"/>
      <c r="AFK37" s="97"/>
      <c r="AFL37" s="97"/>
      <c r="AFM37" s="97"/>
      <c r="AFN37" s="97"/>
      <c r="AFO37" s="97"/>
      <c r="AFP37" s="97"/>
      <c r="AFQ37" s="97"/>
      <c r="AFR37" s="97"/>
      <c r="AFS37" s="97"/>
      <c r="AFT37" s="97"/>
      <c r="AFU37" s="97"/>
      <c r="AFV37" s="97"/>
      <c r="AFW37" s="97"/>
      <c r="AFX37" s="97"/>
      <c r="AFY37" s="97"/>
      <c r="AFZ37" s="97"/>
      <c r="AGA37" s="97"/>
      <c r="AGB37" s="97"/>
      <c r="AGC37" s="97"/>
      <c r="AGD37" s="97"/>
      <c r="AGE37" s="97"/>
      <c r="AGF37" s="97"/>
      <c r="AGG37" s="97"/>
      <c r="AGH37" s="97"/>
      <c r="AGI37" s="97"/>
      <c r="AGJ37" s="97"/>
      <c r="AGK37" s="97"/>
      <c r="AGL37" s="97"/>
      <c r="AGM37" s="97"/>
      <c r="AGN37" s="97"/>
      <c r="AGO37" s="97"/>
      <c r="AGP37" s="97"/>
      <c r="AGQ37" s="97"/>
      <c r="AGR37" s="97"/>
      <c r="AGS37" s="97"/>
      <c r="AGT37" s="97"/>
      <c r="AGU37" s="97"/>
      <c r="AGV37" s="97"/>
      <c r="AGW37" s="97"/>
      <c r="AGX37" s="97"/>
      <c r="AGY37" s="97"/>
      <c r="AGZ37" s="97"/>
      <c r="AHA37" s="97"/>
      <c r="AHB37" s="97"/>
      <c r="AHC37" s="97"/>
      <c r="AHD37" s="97"/>
      <c r="AHE37" s="97"/>
      <c r="AHF37" s="97"/>
      <c r="AHG37" s="97"/>
      <c r="AHH37" s="97"/>
      <c r="AHI37" s="97"/>
      <c r="AHJ37" s="97"/>
      <c r="AHK37" s="97"/>
      <c r="AHL37" s="97"/>
      <c r="AHM37" s="97"/>
      <c r="AHN37" s="97"/>
      <c r="AHO37" s="97"/>
      <c r="AHP37" s="97"/>
      <c r="AHQ37" s="97"/>
      <c r="AHR37" s="97"/>
      <c r="AHS37" s="97"/>
      <c r="AHT37" s="97"/>
      <c r="AHU37" s="97"/>
      <c r="AHV37" s="97"/>
      <c r="AHW37" s="97"/>
      <c r="AHX37" s="97"/>
      <c r="AHY37" s="97"/>
      <c r="AHZ37" s="97"/>
      <c r="AIA37" s="97"/>
      <c r="AIB37" s="97"/>
      <c r="AIC37" s="97"/>
      <c r="AID37" s="97"/>
      <c r="AIE37" s="97"/>
      <c r="AIF37" s="97"/>
      <c r="AIG37" s="97"/>
      <c r="AIH37" s="97"/>
      <c r="AII37" s="97"/>
      <c r="AIJ37" s="97"/>
      <c r="AIK37" s="97"/>
      <c r="AIL37" s="97"/>
      <c r="AIM37" s="97"/>
      <c r="AIN37" s="97"/>
      <c r="AIO37" s="97"/>
      <c r="AIP37" s="97"/>
      <c r="AIQ37" s="97"/>
      <c r="AIR37" s="97"/>
      <c r="AIS37" s="97"/>
      <c r="AIT37" s="97"/>
      <c r="AIU37" s="97"/>
      <c r="AIV37" s="97"/>
      <c r="AIW37" s="97"/>
      <c r="AIX37" s="97"/>
      <c r="AIY37" s="97"/>
      <c r="AIZ37" s="97"/>
      <c r="AJA37" s="97"/>
      <c r="AJB37" s="97"/>
      <c r="AJC37" s="97"/>
      <c r="AJD37" s="97"/>
      <c r="AJE37" s="97"/>
      <c r="AJF37" s="97"/>
      <c r="AJG37" s="97"/>
      <c r="AJH37" s="97"/>
      <c r="AJI37" s="97"/>
      <c r="AJJ37" s="97"/>
      <c r="AJK37" s="97"/>
      <c r="AJL37" s="97"/>
      <c r="AJM37" s="97"/>
      <c r="AJN37" s="97"/>
      <c r="AJO37" s="97"/>
      <c r="AJP37" s="97"/>
      <c r="AJQ37" s="97"/>
      <c r="AJR37" s="97"/>
      <c r="AJS37" s="97"/>
      <c r="AJT37" s="97"/>
      <c r="AJU37" s="97"/>
      <c r="AJV37" s="97"/>
      <c r="AJW37" s="97"/>
      <c r="AJX37" s="97"/>
      <c r="AJY37" s="97"/>
      <c r="AJZ37" s="97"/>
      <c r="AKA37" s="97"/>
      <c r="AKB37" s="97"/>
      <c r="AKC37" s="97"/>
      <c r="AKD37" s="97"/>
      <c r="AKE37" s="97"/>
      <c r="AKF37" s="97"/>
      <c r="AKG37" s="97"/>
      <c r="AKH37" s="97"/>
      <c r="AKI37" s="97"/>
      <c r="AKJ37" s="97"/>
      <c r="AKK37" s="97"/>
      <c r="AKL37" s="97"/>
      <c r="AKM37" s="97"/>
      <c r="AKN37" s="97"/>
      <c r="AKO37" s="97"/>
      <c r="AKP37" s="97"/>
      <c r="AKQ37" s="97"/>
      <c r="AKR37" s="97"/>
      <c r="AKS37" s="97"/>
      <c r="AKT37" s="97"/>
      <c r="AKU37" s="97"/>
      <c r="AKV37" s="97"/>
      <c r="AKW37" s="97"/>
      <c r="AKX37" s="97"/>
      <c r="AKY37" s="97"/>
      <c r="AKZ37" s="97"/>
      <c r="ALA37" s="97"/>
      <c r="ALB37" s="97"/>
      <c r="ALC37" s="97"/>
      <c r="ALD37" s="97"/>
      <c r="ALE37" s="97"/>
      <c r="ALF37" s="97"/>
      <c r="ALG37" s="97"/>
      <c r="ALH37" s="97"/>
      <c r="ALI37" s="97"/>
      <c r="ALJ37" s="97"/>
      <c r="ALK37" s="97"/>
      <c r="ALL37" s="97"/>
      <c r="ALM37" s="97"/>
      <c r="ALN37" s="97"/>
      <c r="ALO37" s="97"/>
      <c r="ALP37" s="97"/>
      <c r="ALQ37" s="97"/>
      <c r="ALR37" s="97"/>
      <c r="ALS37" s="97"/>
      <c r="ALT37" s="97"/>
      <c r="ALU37" s="97"/>
      <c r="ALV37" s="97"/>
      <c r="ALW37" s="97"/>
      <c r="ALX37" s="97"/>
      <c r="ALY37" s="97"/>
      <c r="ALZ37" s="97"/>
      <c r="AMA37" s="97"/>
      <c r="AMB37" s="97"/>
      <c r="AMC37" s="97"/>
      <c r="AMD37" s="97"/>
      <c r="AME37" s="97"/>
      <c r="AMF37" s="97"/>
      <c r="AMG37" s="97"/>
      <c r="AMH37" s="97"/>
      <c r="AMI37" s="97"/>
      <c r="AMJ37" s="97"/>
      <c r="AMK37" s="97"/>
    </row>
    <row r="38" spans="1:1025" ht="25.5" x14ac:dyDescent="0.2">
      <c r="A38" s="30" t="s">
        <v>200</v>
      </c>
      <c r="B38" s="138">
        <f>SUM(B39+B40)</f>
        <v>9921</v>
      </c>
      <c r="C38" s="138">
        <f t="shared" ref="C38:R38" si="10">SUM(C39+C40)</f>
        <v>538</v>
      </c>
      <c r="D38" s="138">
        <f t="shared" si="10"/>
        <v>5913</v>
      </c>
      <c r="E38" s="138">
        <f t="shared" si="10"/>
        <v>4008</v>
      </c>
      <c r="F38" s="138">
        <f t="shared" si="10"/>
        <v>8168</v>
      </c>
      <c r="G38" s="138">
        <f t="shared" si="10"/>
        <v>1118</v>
      </c>
      <c r="H38" s="138">
        <f t="shared" si="10"/>
        <v>97</v>
      </c>
      <c r="I38" s="138">
        <f t="shared" si="10"/>
        <v>5371</v>
      </c>
      <c r="J38" s="138">
        <f t="shared" si="10"/>
        <v>20360</v>
      </c>
      <c r="K38" s="138">
        <f t="shared" si="10"/>
        <v>0</v>
      </c>
      <c r="L38" s="138">
        <f t="shared" si="10"/>
        <v>0</v>
      </c>
      <c r="M38" s="138">
        <f t="shared" si="10"/>
        <v>0</v>
      </c>
      <c r="N38" s="138">
        <f t="shared" si="10"/>
        <v>0</v>
      </c>
      <c r="O38" s="138">
        <f t="shared" si="10"/>
        <v>0</v>
      </c>
      <c r="P38" s="138">
        <f t="shared" si="10"/>
        <v>0</v>
      </c>
      <c r="Q38" s="138">
        <f t="shared" si="10"/>
        <v>1640</v>
      </c>
      <c r="R38" s="138">
        <f t="shared" si="10"/>
        <v>6505</v>
      </c>
    </row>
    <row r="39" spans="1:1025" ht="18" customHeight="1" x14ac:dyDescent="0.2">
      <c r="A39" s="16" t="s">
        <v>189</v>
      </c>
      <c r="B39" s="217">
        <v>5956</v>
      </c>
      <c r="C39" s="217">
        <v>0</v>
      </c>
      <c r="D39" s="217">
        <v>3833</v>
      </c>
      <c r="E39" s="217">
        <v>2123</v>
      </c>
      <c r="F39" s="217">
        <v>4889</v>
      </c>
      <c r="G39" s="217">
        <v>971</v>
      </c>
      <c r="H39" s="217">
        <v>96</v>
      </c>
      <c r="I39" s="217">
        <v>5371</v>
      </c>
      <c r="J39" s="217">
        <v>20360</v>
      </c>
      <c r="K39" s="217"/>
      <c r="L39" s="217"/>
      <c r="M39" s="217"/>
      <c r="N39" s="217"/>
      <c r="O39" s="217"/>
      <c r="P39" s="217"/>
      <c r="Q39" s="217">
        <v>1640</v>
      </c>
      <c r="R39" s="217">
        <v>6505</v>
      </c>
    </row>
    <row r="40" spans="1:1025" ht="38.25" x14ac:dyDescent="0.2">
      <c r="A40" s="32" t="s">
        <v>190</v>
      </c>
      <c r="B40" s="217">
        <v>3965</v>
      </c>
      <c r="C40" s="217">
        <v>538</v>
      </c>
      <c r="D40" s="217">
        <v>2080</v>
      </c>
      <c r="E40" s="217">
        <v>1885</v>
      </c>
      <c r="F40" s="217">
        <v>3279</v>
      </c>
      <c r="G40" s="217">
        <v>147</v>
      </c>
      <c r="H40" s="217">
        <v>1</v>
      </c>
      <c r="I40" s="217">
        <v>0</v>
      </c>
      <c r="J40" s="79">
        <v>0</v>
      </c>
      <c r="K40" s="217"/>
      <c r="L40" s="217"/>
      <c r="M40" s="217"/>
      <c r="N40" s="217"/>
      <c r="O40" s="217"/>
      <c r="P40" s="217"/>
      <c r="Q40" s="217">
        <v>0</v>
      </c>
      <c r="R40" s="217">
        <v>0</v>
      </c>
    </row>
    <row r="41" spans="1:1025" ht="27.75" customHeight="1" x14ac:dyDescent="0.2">
      <c r="A41" s="11" t="s">
        <v>201</v>
      </c>
      <c r="B41" s="138">
        <f>SUM(B42+B43+B44)</f>
        <v>36044</v>
      </c>
      <c r="C41" s="138">
        <f t="shared" ref="C41:R41" si="11">SUM(C42+C43+C44)</f>
        <v>2504</v>
      </c>
      <c r="D41" s="138">
        <f t="shared" si="11"/>
        <v>14192</v>
      </c>
      <c r="E41" s="138">
        <f t="shared" si="11"/>
        <v>21852</v>
      </c>
      <c r="F41" s="138">
        <f t="shared" si="11"/>
        <v>27332</v>
      </c>
      <c r="G41" s="138">
        <f t="shared" si="11"/>
        <v>3771</v>
      </c>
      <c r="H41" s="138">
        <f t="shared" si="11"/>
        <v>472</v>
      </c>
      <c r="I41" s="138">
        <f t="shared" si="11"/>
        <v>9475</v>
      </c>
      <c r="J41" s="138">
        <f t="shared" si="11"/>
        <v>205000</v>
      </c>
      <c r="K41" s="138">
        <f t="shared" si="11"/>
        <v>0</v>
      </c>
      <c r="L41" s="138">
        <f t="shared" si="11"/>
        <v>0</v>
      </c>
      <c r="M41" s="138">
        <f t="shared" si="11"/>
        <v>0</v>
      </c>
      <c r="N41" s="138">
        <f t="shared" si="11"/>
        <v>0</v>
      </c>
      <c r="O41" s="138">
        <f t="shared" si="11"/>
        <v>0</v>
      </c>
      <c r="P41" s="138">
        <f t="shared" si="11"/>
        <v>0</v>
      </c>
      <c r="Q41" s="138">
        <f t="shared" si="11"/>
        <v>0</v>
      </c>
      <c r="R41" s="138">
        <f t="shared" si="11"/>
        <v>0</v>
      </c>
    </row>
    <row r="42" spans="1:1025" ht="25.5" x14ac:dyDescent="0.2">
      <c r="A42" s="16" t="s">
        <v>191</v>
      </c>
      <c r="B42" s="168">
        <v>8589</v>
      </c>
      <c r="C42" s="168">
        <v>0</v>
      </c>
      <c r="D42" s="168">
        <v>3266</v>
      </c>
      <c r="E42" s="168">
        <v>5323</v>
      </c>
      <c r="F42" s="168">
        <v>7166</v>
      </c>
      <c r="G42" s="168">
        <v>1273</v>
      </c>
      <c r="H42" s="168">
        <v>150</v>
      </c>
      <c r="I42" s="168">
        <v>9475</v>
      </c>
      <c r="J42" s="168">
        <v>205000</v>
      </c>
      <c r="K42" s="168"/>
      <c r="L42" s="168"/>
      <c r="M42" s="168"/>
      <c r="N42" s="168"/>
      <c r="O42" s="168"/>
      <c r="P42" s="168"/>
      <c r="Q42" s="168">
        <v>0</v>
      </c>
      <c r="R42" s="168">
        <v>0</v>
      </c>
    </row>
    <row r="43" spans="1:1025" ht="39" customHeight="1" x14ac:dyDescent="0.2">
      <c r="A43" s="16" t="s">
        <v>192</v>
      </c>
      <c r="B43" s="168">
        <v>13603</v>
      </c>
      <c r="C43" s="168">
        <v>1449</v>
      </c>
      <c r="D43" s="168">
        <v>6235</v>
      </c>
      <c r="E43" s="168">
        <v>7368</v>
      </c>
      <c r="F43" s="168">
        <v>9244</v>
      </c>
      <c r="G43" s="168">
        <v>786</v>
      </c>
      <c r="H43" s="168">
        <v>159</v>
      </c>
      <c r="I43" s="168">
        <v>0</v>
      </c>
      <c r="J43" s="79">
        <v>0</v>
      </c>
      <c r="K43" s="168"/>
      <c r="L43" s="168"/>
      <c r="M43" s="168"/>
      <c r="N43" s="168"/>
      <c r="O43" s="168"/>
      <c r="P43" s="168"/>
      <c r="Q43" s="168">
        <v>0</v>
      </c>
      <c r="R43" s="168">
        <v>0</v>
      </c>
    </row>
    <row r="44" spans="1:1025" ht="28.5" customHeight="1" x14ac:dyDescent="0.2">
      <c r="A44" s="16" t="s">
        <v>193</v>
      </c>
      <c r="B44" s="168">
        <v>13852</v>
      </c>
      <c r="C44" s="168">
        <v>1055</v>
      </c>
      <c r="D44" s="168">
        <v>4691</v>
      </c>
      <c r="E44" s="168">
        <v>9161</v>
      </c>
      <c r="F44" s="168">
        <v>10922</v>
      </c>
      <c r="G44" s="168">
        <v>1712</v>
      </c>
      <c r="H44" s="168">
        <v>163</v>
      </c>
      <c r="I44" s="168">
        <v>0</v>
      </c>
      <c r="J44" s="168">
        <v>0</v>
      </c>
      <c r="K44" s="168"/>
      <c r="L44" s="168"/>
      <c r="M44" s="168"/>
      <c r="N44" s="168"/>
      <c r="O44" s="168"/>
      <c r="P44" s="168"/>
      <c r="Q44" s="168">
        <v>0</v>
      </c>
      <c r="R44" s="168">
        <v>0</v>
      </c>
    </row>
    <row r="45" spans="1:1025" ht="30" customHeight="1" x14ac:dyDescent="0.2">
      <c r="A45" s="19" t="s">
        <v>202</v>
      </c>
      <c r="B45" s="73">
        <f t="shared" ref="B45:R45" si="12">B46+B47</f>
        <v>4592</v>
      </c>
      <c r="C45" s="73">
        <f t="shared" si="12"/>
        <v>45</v>
      </c>
      <c r="D45" s="73">
        <v>2332</v>
      </c>
      <c r="E45" s="73">
        <v>2260</v>
      </c>
      <c r="F45" s="73">
        <f t="shared" si="12"/>
        <v>1776</v>
      </c>
      <c r="G45" s="73">
        <f t="shared" si="12"/>
        <v>263</v>
      </c>
      <c r="H45" s="73">
        <f t="shared" si="12"/>
        <v>73</v>
      </c>
      <c r="I45" s="73">
        <f t="shared" si="12"/>
        <v>0</v>
      </c>
      <c r="J45" s="73">
        <f t="shared" si="12"/>
        <v>4500</v>
      </c>
      <c r="K45" s="73">
        <f t="shared" si="12"/>
        <v>0</v>
      </c>
      <c r="L45" s="73">
        <f t="shared" si="12"/>
        <v>0</v>
      </c>
      <c r="M45" s="73">
        <f t="shared" si="12"/>
        <v>0</v>
      </c>
      <c r="N45" s="73">
        <f t="shared" si="12"/>
        <v>0</v>
      </c>
      <c r="O45" s="73">
        <f t="shared" si="12"/>
        <v>0</v>
      </c>
      <c r="P45" s="73">
        <f t="shared" si="12"/>
        <v>0</v>
      </c>
      <c r="Q45" s="73">
        <f t="shared" si="12"/>
        <v>0</v>
      </c>
      <c r="R45" s="73">
        <f t="shared" si="12"/>
        <v>0</v>
      </c>
    </row>
    <row r="46" spans="1:1025" ht="27" customHeight="1" x14ac:dyDescent="0.2">
      <c r="A46" s="152" t="s">
        <v>194</v>
      </c>
      <c r="B46" s="177">
        <v>2480</v>
      </c>
      <c r="C46" s="177">
        <v>0</v>
      </c>
      <c r="D46" s="177">
        <v>0</v>
      </c>
      <c r="E46" s="177">
        <v>0</v>
      </c>
      <c r="F46" s="177">
        <v>0</v>
      </c>
      <c r="G46" s="177">
        <v>0</v>
      </c>
      <c r="H46" s="177">
        <v>0</v>
      </c>
      <c r="I46" s="177"/>
      <c r="J46" s="177">
        <v>4500</v>
      </c>
      <c r="K46" s="177"/>
      <c r="L46" s="177"/>
      <c r="M46" s="177"/>
      <c r="N46" s="177"/>
      <c r="O46" s="177"/>
      <c r="P46" s="177"/>
      <c r="Q46" s="177">
        <v>0</v>
      </c>
      <c r="R46" s="177">
        <v>0</v>
      </c>
    </row>
    <row r="47" spans="1:1025" ht="42.75" customHeight="1" x14ac:dyDescent="0.2">
      <c r="A47" s="153" t="s">
        <v>195</v>
      </c>
      <c r="B47" s="177">
        <v>2112</v>
      </c>
      <c r="C47" s="177">
        <v>45</v>
      </c>
      <c r="D47" s="177">
        <v>1092</v>
      </c>
      <c r="E47" s="177">
        <v>1020</v>
      </c>
      <c r="F47" s="177">
        <v>1776</v>
      </c>
      <c r="G47" s="177">
        <v>263</v>
      </c>
      <c r="H47" s="177">
        <v>73</v>
      </c>
      <c r="I47" s="177">
        <v>0</v>
      </c>
      <c r="J47" s="177">
        <v>0</v>
      </c>
      <c r="K47" s="177"/>
      <c r="L47" s="177"/>
      <c r="M47" s="177"/>
      <c r="N47" s="177"/>
      <c r="O47" s="177"/>
      <c r="P47" s="177"/>
      <c r="Q47" s="177">
        <v>0</v>
      </c>
      <c r="R47" s="177">
        <v>0</v>
      </c>
    </row>
    <row r="48" spans="1:1025" ht="25.5" x14ac:dyDescent="0.2">
      <c r="A48" s="154" t="s">
        <v>206</v>
      </c>
      <c r="B48" s="155">
        <f>SUM(B9+B12+B15+B20)</f>
        <v>1286342</v>
      </c>
      <c r="C48" s="155">
        <f t="shared" ref="C48:R48" si="13">SUM(C9+C12+C15+C20)</f>
        <v>638564</v>
      </c>
      <c r="D48" s="155">
        <f t="shared" si="13"/>
        <v>729503</v>
      </c>
      <c r="E48" s="155">
        <f t="shared" si="13"/>
        <v>542246</v>
      </c>
      <c r="F48" s="155">
        <f t="shared" si="13"/>
        <v>323973</v>
      </c>
      <c r="G48" s="155">
        <f t="shared" si="13"/>
        <v>193747</v>
      </c>
      <c r="H48" s="155">
        <f t="shared" si="13"/>
        <v>61043</v>
      </c>
      <c r="I48" s="155">
        <f t="shared" si="13"/>
        <v>313886</v>
      </c>
      <c r="J48" s="155">
        <f t="shared" si="13"/>
        <v>1018115</v>
      </c>
      <c r="K48" s="155">
        <f t="shared" si="13"/>
        <v>53559</v>
      </c>
      <c r="L48" s="155">
        <f t="shared" si="13"/>
        <v>89434</v>
      </c>
      <c r="M48" s="155">
        <f t="shared" si="13"/>
        <v>0</v>
      </c>
      <c r="N48" s="155">
        <f t="shared" si="13"/>
        <v>0</v>
      </c>
      <c r="O48" s="155">
        <f t="shared" si="13"/>
        <v>0</v>
      </c>
      <c r="P48" s="155">
        <f t="shared" si="13"/>
        <v>0</v>
      </c>
      <c r="Q48" s="155">
        <f t="shared" si="13"/>
        <v>851688</v>
      </c>
      <c r="R48" s="155">
        <f t="shared" si="13"/>
        <v>1342580</v>
      </c>
    </row>
    <row r="52" spans="8:10" x14ac:dyDescent="0.2">
      <c r="H52" s="39">
        <v>313886</v>
      </c>
      <c r="I52" s="39">
        <v>851688</v>
      </c>
      <c r="J52" s="39">
        <f>SUM(H52:I52)</f>
        <v>1165574</v>
      </c>
    </row>
    <row r="54" spans="8:10" x14ac:dyDescent="0.2">
      <c r="H54" s="39">
        <v>1018115</v>
      </c>
      <c r="I54" s="39">
        <v>1342580</v>
      </c>
      <c r="J54" s="39">
        <f>SUM(H54:I54)</f>
        <v>2360695</v>
      </c>
    </row>
  </sheetData>
  <mergeCells count="18">
    <mergeCell ref="Q5:Q6"/>
    <mergeCell ref="R5:R6"/>
    <mergeCell ref="A1:A6"/>
    <mergeCell ref="B1:R1"/>
    <mergeCell ref="B2:R2"/>
    <mergeCell ref="B3:C3"/>
    <mergeCell ref="D3:E3"/>
    <mergeCell ref="F3:H3"/>
    <mergeCell ref="I3:R3"/>
    <mergeCell ref="B5:B6"/>
    <mergeCell ref="C5:C6"/>
    <mergeCell ref="D5:D6"/>
    <mergeCell ref="E5:E6"/>
    <mergeCell ref="F5:F6"/>
    <mergeCell ref="G5:G6"/>
    <mergeCell ref="H5:H6"/>
    <mergeCell ref="I5:I6"/>
    <mergeCell ref="J5:J6"/>
  </mergeCells>
  <pageMargins left="0.75" right="0.75" top="1" bottom="1"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A53"/>
  <sheetViews>
    <sheetView zoomScale="106" zoomScaleNormal="106" workbookViewId="0">
      <selection activeCell="D69" sqref="D69"/>
    </sheetView>
  </sheetViews>
  <sheetFormatPr defaultRowHeight="12.75" x14ac:dyDescent="0.2"/>
  <cols>
    <col min="1" max="1" width="53" style="39" customWidth="1"/>
    <col min="2" max="2" width="13" style="39" customWidth="1"/>
    <col min="3" max="3" width="9.7109375" style="39" customWidth="1"/>
    <col min="4" max="4" width="12.5703125" style="39" customWidth="1"/>
    <col min="5" max="5" width="11.5703125" style="39"/>
    <col min="6" max="6" width="11.42578125" style="39" customWidth="1"/>
    <col min="7" max="7" width="11" style="39" customWidth="1"/>
    <col min="8" max="8" width="15.28515625" style="39" customWidth="1"/>
    <col min="9" max="1015" width="9.140625" style="39" customWidth="1"/>
  </cols>
  <sheetData>
    <row r="1" spans="1:8" x14ac:dyDescent="0.2">
      <c r="A1" s="271" t="s">
        <v>4</v>
      </c>
      <c r="B1" s="300" t="s">
        <v>73</v>
      </c>
      <c r="C1" s="300"/>
      <c r="D1" s="300"/>
      <c r="E1" s="300"/>
      <c r="F1" s="300"/>
      <c r="G1" s="300"/>
      <c r="H1" s="300"/>
    </row>
    <row r="2" spans="1:8" x14ac:dyDescent="0.2">
      <c r="A2" s="271"/>
      <c r="B2" s="300" t="s">
        <v>74</v>
      </c>
      <c r="C2" s="300"/>
      <c r="D2" s="300"/>
      <c r="E2" s="300"/>
      <c r="F2" s="300"/>
      <c r="G2" s="300"/>
      <c r="H2" s="300"/>
    </row>
    <row r="3" spans="1:8" ht="26.25" customHeight="1" x14ac:dyDescent="0.2">
      <c r="A3" s="271"/>
      <c r="B3" s="279" t="s">
        <v>75</v>
      </c>
      <c r="C3" s="279"/>
      <c r="D3" s="279" t="s">
        <v>76</v>
      </c>
      <c r="E3" s="279"/>
      <c r="F3" s="279"/>
      <c r="G3" s="279"/>
      <c r="H3" s="279" t="s">
        <v>77</v>
      </c>
    </row>
    <row r="4" spans="1:8" ht="25.5" customHeight="1" x14ac:dyDescent="0.2">
      <c r="A4" s="271"/>
      <c r="B4" s="278" t="s">
        <v>29</v>
      </c>
      <c r="C4" s="278" t="s">
        <v>66</v>
      </c>
      <c r="D4" s="278" t="s">
        <v>29</v>
      </c>
      <c r="E4" s="278" t="s">
        <v>78</v>
      </c>
      <c r="F4" s="279" t="s">
        <v>65</v>
      </c>
      <c r="G4" s="279"/>
      <c r="H4" s="279"/>
    </row>
    <row r="5" spans="1:8" ht="30.75" customHeight="1" x14ac:dyDescent="0.2">
      <c r="A5" s="271"/>
      <c r="B5" s="278"/>
      <c r="C5" s="278"/>
      <c r="D5" s="278"/>
      <c r="E5" s="278"/>
      <c r="F5" s="278" t="s">
        <v>29</v>
      </c>
      <c r="G5" s="285" t="s">
        <v>78</v>
      </c>
      <c r="H5" s="279"/>
    </row>
    <row r="6" spans="1:8" ht="47.25" customHeight="1" x14ac:dyDescent="0.2">
      <c r="A6" s="271"/>
      <c r="B6" s="278"/>
      <c r="C6" s="278"/>
      <c r="D6" s="278"/>
      <c r="E6" s="278"/>
      <c r="F6" s="278"/>
      <c r="G6" s="285"/>
      <c r="H6" s="279"/>
    </row>
    <row r="7" spans="1:8" x14ac:dyDescent="0.2">
      <c r="A7" s="70" t="s">
        <v>79</v>
      </c>
      <c r="B7" s="68">
        <v>72</v>
      </c>
      <c r="C7" s="68">
        <v>73</v>
      </c>
      <c r="D7" s="68">
        <v>74</v>
      </c>
      <c r="E7" s="68">
        <v>75</v>
      </c>
      <c r="F7" s="71">
        <v>76</v>
      </c>
      <c r="G7" s="68">
        <v>77</v>
      </c>
      <c r="H7" s="68">
        <v>78</v>
      </c>
    </row>
    <row r="8" spans="1:8" ht="14.25" x14ac:dyDescent="0.2">
      <c r="A8" s="147" t="s">
        <v>172</v>
      </c>
      <c r="B8" s="137">
        <f>SUM(B9+B10)</f>
        <v>187572</v>
      </c>
      <c r="C8" s="137">
        <f t="shared" ref="C8:H8" si="0">SUM(C9+C10)</f>
        <v>98840</v>
      </c>
      <c r="D8" s="137">
        <f t="shared" si="0"/>
        <v>633437</v>
      </c>
      <c r="E8" s="137">
        <f t="shared" si="0"/>
        <v>393833</v>
      </c>
      <c r="F8" s="137">
        <f t="shared" si="0"/>
        <v>354261</v>
      </c>
      <c r="G8" s="137">
        <f t="shared" si="0"/>
        <v>224601</v>
      </c>
      <c r="H8" s="137">
        <f t="shared" si="0"/>
        <v>139</v>
      </c>
    </row>
    <row r="9" spans="1:8" ht="14.25" x14ac:dyDescent="0.2">
      <c r="A9" s="124" t="s">
        <v>165</v>
      </c>
      <c r="B9" s="217">
        <v>72380</v>
      </c>
      <c r="C9" s="217">
        <v>0</v>
      </c>
      <c r="D9" s="4">
        <v>224221</v>
      </c>
      <c r="E9" s="217">
        <v>134423</v>
      </c>
      <c r="F9" s="217">
        <v>0</v>
      </c>
      <c r="G9" s="217">
        <v>0</v>
      </c>
      <c r="H9" s="217">
        <v>139</v>
      </c>
    </row>
    <row r="10" spans="1:8" ht="17.25" customHeight="1" x14ac:dyDescent="0.2">
      <c r="A10" s="124" t="s">
        <v>170</v>
      </c>
      <c r="B10" s="217">
        <v>115192</v>
      </c>
      <c r="C10" s="217">
        <v>98840</v>
      </c>
      <c r="D10" s="74">
        <v>409216</v>
      </c>
      <c r="E10" s="217">
        <v>259410</v>
      </c>
      <c r="F10" s="217">
        <v>354261</v>
      </c>
      <c r="G10" s="217">
        <v>224601</v>
      </c>
      <c r="H10" s="217">
        <v>0</v>
      </c>
    </row>
    <row r="11" spans="1:8" ht="15" customHeight="1" x14ac:dyDescent="0.2">
      <c r="A11" s="147" t="s">
        <v>171</v>
      </c>
      <c r="B11" s="137">
        <f>SUM(B12+B13)</f>
        <v>7294553</v>
      </c>
      <c r="C11" s="137">
        <f t="shared" ref="C11:H11" si="1">SUM(C12+C13)</f>
        <v>4220261</v>
      </c>
      <c r="D11" s="137">
        <f t="shared" si="1"/>
        <v>11472061</v>
      </c>
      <c r="E11" s="137">
        <f t="shared" si="1"/>
        <v>7951364</v>
      </c>
      <c r="F11" s="137">
        <f t="shared" si="1"/>
        <v>6254056</v>
      </c>
      <c r="G11" s="137">
        <f t="shared" si="1"/>
        <v>4964011</v>
      </c>
      <c r="H11" s="137">
        <f t="shared" si="1"/>
        <v>28492</v>
      </c>
    </row>
    <row r="12" spans="1:8" ht="16.5" customHeight="1" x14ac:dyDescent="0.2">
      <c r="A12" s="124" t="s">
        <v>174</v>
      </c>
      <c r="B12" s="217">
        <v>2737563</v>
      </c>
      <c r="C12" s="217">
        <v>1304929</v>
      </c>
      <c r="D12" s="217">
        <v>4784167</v>
      </c>
      <c r="E12" s="217">
        <v>2811487</v>
      </c>
      <c r="F12" s="217">
        <v>2243107</v>
      </c>
      <c r="G12" s="217">
        <v>1635706</v>
      </c>
      <c r="H12" s="217">
        <v>21206</v>
      </c>
    </row>
    <row r="13" spans="1:8" ht="16.5" customHeight="1" x14ac:dyDescent="0.2">
      <c r="A13" s="124" t="s">
        <v>173</v>
      </c>
      <c r="B13" s="134">
        <v>4556990</v>
      </c>
      <c r="C13" s="134">
        <v>2915332</v>
      </c>
      <c r="D13" s="134">
        <v>6687894</v>
      </c>
      <c r="E13" s="134">
        <v>5139877</v>
      </c>
      <c r="F13" s="134">
        <v>4010949</v>
      </c>
      <c r="G13" s="134">
        <v>3328305</v>
      </c>
      <c r="H13" s="134">
        <v>7286</v>
      </c>
    </row>
    <row r="14" spans="1:8" ht="27.75" customHeight="1" x14ac:dyDescent="0.2">
      <c r="A14" s="147" t="s">
        <v>196</v>
      </c>
      <c r="B14" s="164">
        <f t="shared" ref="B14:H14" si="2">SUM(B15+B16+B17+B18)</f>
        <v>6290506</v>
      </c>
      <c r="C14" s="164">
        <f t="shared" si="2"/>
        <v>3669192</v>
      </c>
      <c r="D14" s="164">
        <f t="shared" si="2"/>
        <v>11394633</v>
      </c>
      <c r="E14" s="164">
        <f t="shared" si="2"/>
        <v>8628185</v>
      </c>
      <c r="F14" s="164">
        <f t="shared" si="2"/>
        <v>6376525</v>
      </c>
      <c r="G14" s="164">
        <f t="shared" si="2"/>
        <v>4886242</v>
      </c>
      <c r="H14" s="164">
        <f t="shared" si="2"/>
        <v>60029</v>
      </c>
    </row>
    <row r="15" spans="1:8" ht="25.5" customHeight="1" x14ac:dyDescent="0.2">
      <c r="A15" s="16" t="s">
        <v>175</v>
      </c>
      <c r="B15" s="135">
        <v>1291677</v>
      </c>
      <c r="C15" s="135">
        <v>0</v>
      </c>
      <c r="D15" s="135">
        <v>2471137</v>
      </c>
      <c r="E15" s="135">
        <v>1812330</v>
      </c>
      <c r="F15" s="135">
        <v>0</v>
      </c>
      <c r="G15" s="135">
        <v>0</v>
      </c>
      <c r="H15" s="135">
        <v>55601</v>
      </c>
    </row>
    <row r="16" spans="1:8" ht="38.25" customHeight="1" x14ac:dyDescent="0.2">
      <c r="A16" s="16" t="s">
        <v>176</v>
      </c>
      <c r="B16" s="214">
        <v>616871</v>
      </c>
      <c r="C16" s="214">
        <v>6796</v>
      </c>
      <c r="D16" s="214">
        <v>1232153</v>
      </c>
      <c r="E16" s="214">
        <v>896515</v>
      </c>
      <c r="F16" s="214">
        <v>83032</v>
      </c>
      <c r="G16" s="214">
        <v>18471</v>
      </c>
      <c r="H16" s="214">
        <v>4200</v>
      </c>
    </row>
    <row r="17" spans="1:1015" ht="29.25" customHeight="1" x14ac:dyDescent="0.2">
      <c r="A17" s="148" t="s">
        <v>177</v>
      </c>
      <c r="B17" s="215">
        <f>SUM(B43)</f>
        <v>88275</v>
      </c>
      <c r="C17" s="215">
        <f t="shared" ref="C17:H17" si="3">SUM(C43)</f>
        <v>3209</v>
      </c>
      <c r="D17" s="215">
        <f t="shared" si="3"/>
        <v>122935</v>
      </c>
      <c r="E17" s="215">
        <f t="shared" si="3"/>
        <v>107566</v>
      </c>
      <c r="F17" s="215">
        <f t="shared" si="3"/>
        <v>2294</v>
      </c>
      <c r="G17" s="215">
        <f t="shared" si="3"/>
        <v>2206</v>
      </c>
      <c r="H17" s="215">
        <f t="shared" si="3"/>
        <v>205</v>
      </c>
    </row>
    <row r="18" spans="1:1015" ht="15" customHeight="1" x14ac:dyDescent="0.2">
      <c r="A18" s="16" t="s">
        <v>178</v>
      </c>
      <c r="B18" s="175">
        <v>4293683</v>
      </c>
      <c r="C18" s="175">
        <v>3659187</v>
      </c>
      <c r="D18" s="175">
        <v>7568408</v>
      </c>
      <c r="E18" s="175">
        <v>5811774</v>
      </c>
      <c r="F18" s="175">
        <v>6291199</v>
      </c>
      <c r="G18" s="175">
        <v>4865565</v>
      </c>
      <c r="H18" s="175">
        <v>23</v>
      </c>
    </row>
    <row r="19" spans="1:1015" ht="15.75" customHeight="1" x14ac:dyDescent="0.2">
      <c r="A19" s="147" t="s">
        <v>197</v>
      </c>
      <c r="B19" s="137">
        <f>SUM(B20+B21+B24+B25+B26+B27+B32)</f>
        <v>66222</v>
      </c>
      <c r="C19" s="137">
        <f t="shared" ref="C19:H19" si="4">SUM(C20+C21+C24+C25+C26+C27+C32)</f>
        <v>0</v>
      </c>
      <c r="D19" s="137">
        <f t="shared" si="4"/>
        <v>680031</v>
      </c>
      <c r="E19" s="137">
        <f t="shared" si="4"/>
        <v>48995</v>
      </c>
      <c r="F19" s="137">
        <f t="shared" si="4"/>
        <v>0</v>
      </c>
      <c r="G19" s="137">
        <f t="shared" si="4"/>
        <v>0</v>
      </c>
      <c r="H19" s="137">
        <f t="shared" si="4"/>
        <v>1921</v>
      </c>
    </row>
    <row r="20" spans="1:1015" ht="24.75" customHeight="1" x14ac:dyDescent="0.2">
      <c r="A20" s="150" t="s">
        <v>179</v>
      </c>
      <c r="B20" s="134">
        <v>17082</v>
      </c>
      <c r="C20" s="134">
        <v>0</v>
      </c>
      <c r="D20" s="134">
        <v>59113</v>
      </c>
      <c r="E20" s="134">
        <v>21129</v>
      </c>
      <c r="F20" s="134">
        <v>0</v>
      </c>
      <c r="G20" s="134">
        <v>0</v>
      </c>
      <c r="H20" s="134">
        <v>0</v>
      </c>
    </row>
    <row r="21" spans="1:1015" ht="30.75" customHeight="1" x14ac:dyDescent="0.2">
      <c r="A21" s="149" t="s">
        <v>208</v>
      </c>
      <c r="B21" s="138">
        <f>SUM(B22+B23)</f>
        <v>21950</v>
      </c>
      <c r="C21" s="138">
        <f t="shared" ref="C21:H21" si="5">SUM(C22+C23)</f>
        <v>0</v>
      </c>
      <c r="D21" s="138">
        <f t="shared" si="5"/>
        <v>551166</v>
      </c>
      <c r="E21" s="138">
        <f t="shared" si="5"/>
        <v>0</v>
      </c>
      <c r="F21" s="138">
        <f t="shared" si="5"/>
        <v>0</v>
      </c>
      <c r="G21" s="138">
        <f t="shared" si="5"/>
        <v>0</v>
      </c>
      <c r="H21" s="138">
        <f t="shared" si="5"/>
        <v>969</v>
      </c>
    </row>
    <row r="22" spans="1:1015" ht="30" customHeight="1" x14ac:dyDescent="0.2">
      <c r="A22" s="23" t="s">
        <v>181</v>
      </c>
      <c r="B22" s="139">
        <v>8504</v>
      </c>
      <c r="C22" s="139">
        <v>0</v>
      </c>
      <c r="D22" s="139">
        <v>504304</v>
      </c>
      <c r="E22" s="139">
        <v>0</v>
      </c>
      <c r="F22" s="139">
        <v>0</v>
      </c>
      <c r="G22" s="139">
        <v>0</v>
      </c>
      <c r="H22" s="139">
        <v>969</v>
      </c>
    </row>
    <row r="23" spans="1:1015" ht="16.5" customHeight="1" x14ac:dyDescent="0.2">
      <c r="A23" s="23" t="s">
        <v>182</v>
      </c>
      <c r="B23" s="134">
        <v>13446</v>
      </c>
      <c r="C23" s="134">
        <v>0</v>
      </c>
      <c r="D23" s="134">
        <v>46862</v>
      </c>
      <c r="E23" s="134">
        <v>0</v>
      </c>
      <c r="F23" s="134">
        <v>0</v>
      </c>
      <c r="G23" s="134">
        <v>0</v>
      </c>
      <c r="H23" s="134">
        <v>0</v>
      </c>
    </row>
    <row r="24" spans="1:1015" ht="15.75" customHeight="1" x14ac:dyDescent="0.2">
      <c r="A24" s="150" t="s">
        <v>183</v>
      </c>
      <c r="B24" s="199">
        <v>1300</v>
      </c>
      <c r="C24" s="199">
        <v>0</v>
      </c>
      <c r="D24" s="199">
        <v>2220</v>
      </c>
      <c r="E24" s="199">
        <v>1980</v>
      </c>
      <c r="F24" s="199">
        <v>0</v>
      </c>
      <c r="G24" s="199">
        <v>0</v>
      </c>
      <c r="H24" s="199">
        <v>0</v>
      </c>
    </row>
    <row r="25" spans="1:1015" ht="25.5" x14ac:dyDescent="0.2">
      <c r="A25" s="150" t="s">
        <v>184</v>
      </c>
      <c r="B25" s="134">
        <v>4583</v>
      </c>
      <c r="C25" s="134">
        <v>0</v>
      </c>
      <c r="D25" s="134">
        <v>22741</v>
      </c>
      <c r="E25" s="134">
        <v>0</v>
      </c>
      <c r="F25" s="134">
        <v>0</v>
      </c>
      <c r="G25" s="134">
        <v>0</v>
      </c>
      <c r="H25" s="134">
        <v>0</v>
      </c>
    </row>
    <row r="26" spans="1:1015" ht="14.25" x14ac:dyDescent="0.2">
      <c r="A26" s="151" t="s">
        <v>185</v>
      </c>
      <c r="B26" s="138"/>
      <c r="C26" s="26"/>
      <c r="D26" s="138"/>
      <c r="E26" s="138"/>
      <c r="F26" s="138"/>
      <c r="G26" s="138"/>
      <c r="H26" s="138"/>
    </row>
    <row r="27" spans="1:1015" ht="14.25" x14ac:dyDescent="0.2">
      <c r="A27" s="11" t="s">
        <v>198</v>
      </c>
      <c r="B27" s="138">
        <f>SUM(B30)</f>
        <v>17275</v>
      </c>
      <c r="C27" s="138">
        <f t="shared" ref="C27:H27" si="6">SUM(C30)</f>
        <v>0</v>
      </c>
      <c r="D27" s="138">
        <f t="shared" si="6"/>
        <v>35731</v>
      </c>
      <c r="E27" s="138">
        <f t="shared" si="6"/>
        <v>21286</v>
      </c>
      <c r="F27" s="138">
        <f t="shared" si="6"/>
        <v>0</v>
      </c>
      <c r="G27" s="138">
        <f t="shared" si="6"/>
        <v>0</v>
      </c>
      <c r="H27" s="138">
        <f t="shared" si="6"/>
        <v>952</v>
      </c>
    </row>
    <row r="28" spans="1:1015" ht="25.5" customHeight="1" x14ac:dyDescent="0.2">
      <c r="A28" s="16" t="s">
        <v>186</v>
      </c>
      <c r="B28" s="134">
        <v>311532</v>
      </c>
      <c r="C28" s="134">
        <v>0</v>
      </c>
      <c r="D28" s="134">
        <v>588286</v>
      </c>
      <c r="E28" s="134">
        <v>452781</v>
      </c>
      <c r="F28" s="134">
        <v>0</v>
      </c>
      <c r="G28" s="134">
        <v>0</v>
      </c>
      <c r="H28" s="134">
        <v>256</v>
      </c>
    </row>
    <row r="29" spans="1:1015" ht="38.25" x14ac:dyDescent="0.2">
      <c r="A29" s="16" t="s">
        <v>187</v>
      </c>
      <c r="B29" s="134">
        <v>68775</v>
      </c>
      <c r="C29" s="134">
        <v>0</v>
      </c>
      <c r="D29" s="134">
        <v>133529</v>
      </c>
      <c r="E29" s="134">
        <v>116464</v>
      </c>
      <c r="F29" s="134">
        <v>0</v>
      </c>
      <c r="G29" s="134">
        <v>0</v>
      </c>
      <c r="H29" s="134">
        <v>4200</v>
      </c>
    </row>
    <row r="30" spans="1:1015" ht="25.5" x14ac:dyDescent="0.2">
      <c r="A30" s="16" t="s">
        <v>188</v>
      </c>
      <c r="B30" s="134">
        <v>17275</v>
      </c>
      <c r="C30" s="134">
        <v>0</v>
      </c>
      <c r="D30" s="134">
        <v>35731</v>
      </c>
      <c r="E30" s="134">
        <v>21286</v>
      </c>
      <c r="F30" s="134">
        <v>0</v>
      </c>
      <c r="G30" s="134">
        <v>0</v>
      </c>
      <c r="H30" s="134">
        <v>952</v>
      </c>
    </row>
    <row r="31" spans="1:1015" s="165" customFormat="1" ht="14.25" x14ac:dyDescent="0.2">
      <c r="A31" s="200" t="s">
        <v>203</v>
      </c>
      <c r="B31" s="137">
        <f>SUM(B28+B29+B30)</f>
        <v>397582</v>
      </c>
      <c r="C31" s="137">
        <f t="shared" ref="C31:H31" si="7">SUM(C28+C29+C30)</f>
        <v>0</v>
      </c>
      <c r="D31" s="137">
        <f t="shared" si="7"/>
        <v>757546</v>
      </c>
      <c r="E31" s="137">
        <f t="shared" si="7"/>
        <v>590531</v>
      </c>
      <c r="F31" s="137">
        <f t="shared" si="7"/>
        <v>0</v>
      </c>
      <c r="G31" s="137">
        <f t="shared" si="7"/>
        <v>0</v>
      </c>
      <c r="H31" s="137">
        <f t="shared" si="7"/>
        <v>5408</v>
      </c>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97"/>
      <c r="IT31" s="97"/>
      <c r="IU31" s="97"/>
      <c r="IV31" s="97"/>
      <c r="IW31" s="97"/>
      <c r="IX31" s="97"/>
      <c r="IY31" s="97"/>
      <c r="IZ31" s="97"/>
      <c r="JA31" s="97"/>
      <c r="JB31" s="97"/>
      <c r="JC31" s="97"/>
      <c r="JD31" s="97"/>
      <c r="JE31" s="97"/>
      <c r="JF31" s="97"/>
      <c r="JG31" s="97"/>
      <c r="JH31" s="97"/>
      <c r="JI31" s="97"/>
      <c r="JJ31" s="97"/>
      <c r="JK31" s="97"/>
      <c r="JL31" s="97"/>
      <c r="JM31" s="97"/>
      <c r="JN31" s="97"/>
      <c r="JO31" s="97"/>
      <c r="JP31" s="97"/>
      <c r="JQ31" s="97"/>
      <c r="JR31" s="97"/>
      <c r="JS31" s="97"/>
      <c r="JT31" s="97"/>
      <c r="JU31" s="97"/>
      <c r="JV31" s="97"/>
      <c r="JW31" s="97"/>
      <c r="JX31" s="97"/>
      <c r="JY31" s="97"/>
      <c r="JZ31" s="97"/>
      <c r="KA31" s="97"/>
      <c r="KB31" s="97"/>
      <c r="KC31" s="97"/>
      <c r="KD31" s="97"/>
      <c r="KE31" s="97"/>
      <c r="KF31" s="97"/>
      <c r="KG31" s="97"/>
      <c r="KH31" s="97"/>
      <c r="KI31" s="97"/>
      <c r="KJ31" s="97"/>
      <c r="KK31" s="97"/>
      <c r="KL31" s="97"/>
      <c r="KM31" s="97"/>
      <c r="KN31" s="97"/>
      <c r="KO31" s="97"/>
      <c r="KP31" s="97"/>
      <c r="KQ31" s="97"/>
      <c r="KR31" s="97"/>
      <c r="KS31" s="97"/>
      <c r="KT31" s="97"/>
      <c r="KU31" s="97"/>
      <c r="KV31" s="97"/>
      <c r="KW31" s="97"/>
      <c r="KX31" s="97"/>
      <c r="KY31" s="97"/>
      <c r="KZ31" s="97"/>
      <c r="LA31" s="97"/>
      <c r="LB31" s="97"/>
      <c r="LC31" s="97"/>
      <c r="LD31" s="97"/>
      <c r="LE31" s="97"/>
      <c r="LF31" s="97"/>
      <c r="LG31" s="97"/>
      <c r="LH31" s="97"/>
      <c r="LI31" s="97"/>
      <c r="LJ31" s="97"/>
      <c r="LK31" s="97"/>
      <c r="LL31" s="97"/>
      <c r="LM31" s="97"/>
      <c r="LN31" s="97"/>
      <c r="LO31" s="97"/>
      <c r="LP31" s="97"/>
      <c r="LQ31" s="97"/>
      <c r="LR31" s="97"/>
      <c r="LS31" s="97"/>
      <c r="LT31" s="97"/>
      <c r="LU31" s="97"/>
      <c r="LV31" s="97"/>
      <c r="LW31" s="97"/>
      <c r="LX31" s="97"/>
      <c r="LY31" s="97"/>
      <c r="LZ31" s="97"/>
      <c r="MA31" s="97"/>
      <c r="MB31" s="97"/>
      <c r="MC31" s="97"/>
      <c r="MD31" s="97"/>
      <c r="ME31" s="97"/>
      <c r="MF31" s="97"/>
      <c r="MG31" s="97"/>
      <c r="MH31" s="97"/>
      <c r="MI31" s="97"/>
      <c r="MJ31" s="97"/>
      <c r="MK31" s="97"/>
      <c r="ML31" s="97"/>
      <c r="MM31" s="97"/>
      <c r="MN31" s="97"/>
      <c r="MO31" s="97"/>
      <c r="MP31" s="97"/>
      <c r="MQ31" s="97"/>
      <c r="MR31" s="97"/>
      <c r="MS31" s="97"/>
      <c r="MT31" s="97"/>
      <c r="MU31" s="97"/>
      <c r="MV31" s="97"/>
      <c r="MW31" s="97"/>
      <c r="MX31" s="97"/>
      <c r="MY31" s="97"/>
      <c r="MZ31" s="97"/>
      <c r="NA31" s="97"/>
      <c r="NB31" s="97"/>
      <c r="NC31" s="97"/>
      <c r="ND31" s="97"/>
      <c r="NE31" s="97"/>
      <c r="NF31" s="97"/>
      <c r="NG31" s="97"/>
      <c r="NH31" s="97"/>
      <c r="NI31" s="97"/>
      <c r="NJ31" s="97"/>
      <c r="NK31" s="97"/>
      <c r="NL31" s="97"/>
      <c r="NM31" s="97"/>
      <c r="NN31" s="97"/>
      <c r="NO31" s="97"/>
      <c r="NP31" s="97"/>
      <c r="NQ31" s="97"/>
      <c r="NR31" s="97"/>
      <c r="NS31" s="97"/>
      <c r="NT31" s="97"/>
      <c r="NU31" s="97"/>
      <c r="NV31" s="97"/>
      <c r="NW31" s="97"/>
      <c r="NX31" s="97"/>
      <c r="NY31" s="97"/>
      <c r="NZ31" s="97"/>
      <c r="OA31" s="97"/>
      <c r="OB31" s="97"/>
      <c r="OC31" s="97"/>
      <c r="OD31" s="97"/>
      <c r="OE31" s="97"/>
      <c r="OF31" s="97"/>
      <c r="OG31" s="97"/>
      <c r="OH31" s="97"/>
      <c r="OI31" s="97"/>
      <c r="OJ31" s="97"/>
      <c r="OK31" s="97"/>
      <c r="OL31" s="97"/>
      <c r="OM31" s="97"/>
      <c r="ON31" s="97"/>
      <c r="OO31" s="97"/>
      <c r="OP31" s="97"/>
      <c r="OQ31" s="97"/>
      <c r="OR31" s="97"/>
      <c r="OS31" s="97"/>
      <c r="OT31" s="97"/>
      <c r="OU31" s="97"/>
      <c r="OV31" s="97"/>
      <c r="OW31" s="97"/>
      <c r="OX31" s="97"/>
      <c r="OY31" s="97"/>
      <c r="OZ31" s="97"/>
      <c r="PA31" s="97"/>
      <c r="PB31" s="97"/>
      <c r="PC31" s="97"/>
      <c r="PD31" s="97"/>
      <c r="PE31" s="97"/>
      <c r="PF31" s="97"/>
      <c r="PG31" s="97"/>
      <c r="PH31" s="97"/>
      <c r="PI31" s="97"/>
      <c r="PJ31" s="97"/>
      <c r="PK31" s="97"/>
      <c r="PL31" s="97"/>
      <c r="PM31" s="97"/>
      <c r="PN31" s="97"/>
      <c r="PO31" s="97"/>
      <c r="PP31" s="97"/>
      <c r="PQ31" s="97"/>
      <c r="PR31" s="97"/>
      <c r="PS31" s="97"/>
      <c r="PT31" s="97"/>
      <c r="PU31" s="97"/>
      <c r="PV31" s="97"/>
      <c r="PW31" s="97"/>
      <c r="PX31" s="97"/>
      <c r="PY31" s="97"/>
      <c r="PZ31" s="97"/>
      <c r="QA31" s="97"/>
      <c r="QB31" s="97"/>
      <c r="QC31" s="97"/>
      <c r="QD31" s="97"/>
      <c r="QE31" s="97"/>
      <c r="QF31" s="97"/>
      <c r="QG31" s="97"/>
      <c r="QH31" s="97"/>
      <c r="QI31" s="97"/>
      <c r="QJ31" s="97"/>
      <c r="QK31" s="97"/>
      <c r="QL31" s="97"/>
      <c r="QM31" s="97"/>
      <c r="QN31" s="97"/>
      <c r="QO31" s="97"/>
      <c r="QP31" s="97"/>
      <c r="QQ31" s="97"/>
      <c r="QR31" s="97"/>
      <c r="QS31" s="97"/>
      <c r="QT31" s="97"/>
      <c r="QU31" s="97"/>
      <c r="QV31" s="97"/>
      <c r="QW31" s="97"/>
      <c r="QX31" s="97"/>
      <c r="QY31" s="97"/>
      <c r="QZ31" s="97"/>
      <c r="RA31" s="97"/>
      <c r="RB31" s="97"/>
      <c r="RC31" s="97"/>
      <c r="RD31" s="97"/>
      <c r="RE31" s="97"/>
      <c r="RF31" s="97"/>
      <c r="RG31" s="97"/>
      <c r="RH31" s="97"/>
      <c r="RI31" s="97"/>
      <c r="RJ31" s="97"/>
      <c r="RK31" s="97"/>
      <c r="RL31" s="97"/>
      <c r="RM31" s="97"/>
      <c r="RN31" s="97"/>
      <c r="RO31" s="97"/>
      <c r="RP31" s="97"/>
      <c r="RQ31" s="97"/>
      <c r="RR31" s="97"/>
      <c r="RS31" s="97"/>
      <c r="RT31" s="97"/>
      <c r="RU31" s="97"/>
      <c r="RV31" s="97"/>
      <c r="RW31" s="97"/>
      <c r="RX31" s="97"/>
      <c r="RY31" s="97"/>
      <c r="RZ31" s="97"/>
      <c r="SA31" s="97"/>
      <c r="SB31" s="97"/>
      <c r="SC31" s="97"/>
      <c r="SD31" s="97"/>
      <c r="SE31" s="97"/>
      <c r="SF31" s="97"/>
      <c r="SG31" s="97"/>
      <c r="SH31" s="97"/>
      <c r="SI31" s="97"/>
      <c r="SJ31" s="97"/>
      <c r="SK31" s="97"/>
      <c r="SL31" s="97"/>
      <c r="SM31" s="97"/>
      <c r="SN31" s="97"/>
      <c r="SO31" s="97"/>
      <c r="SP31" s="97"/>
      <c r="SQ31" s="97"/>
      <c r="SR31" s="97"/>
      <c r="SS31" s="97"/>
      <c r="ST31" s="97"/>
      <c r="SU31" s="97"/>
      <c r="SV31" s="97"/>
      <c r="SW31" s="97"/>
      <c r="SX31" s="97"/>
      <c r="SY31" s="97"/>
      <c r="SZ31" s="97"/>
      <c r="TA31" s="97"/>
      <c r="TB31" s="97"/>
      <c r="TC31" s="97"/>
      <c r="TD31" s="97"/>
      <c r="TE31" s="97"/>
      <c r="TF31" s="97"/>
      <c r="TG31" s="97"/>
      <c r="TH31" s="97"/>
      <c r="TI31" s="97"/>
      <c r="TJ31" s="97"/>
      <c r="TK31" s="97"/>
      <c r="TL31" s="97"/>
      <c r="TM31" s="97"/>
      <c r="TN31" s="97"/>
      <c r="TO31" s="97"/>
      <c r="TP31" s="97"/>
      <c r="TQ31" s="97"/>
      <c r="TR31" s="97"/>
      <c r="TS31" s="97"/>
      <c r="TT31" s="97"/>
      <c r="TU31" s="97"/>
      <c r="TV31" s="97"/>
      <c r="TW31" s="97"/>
      <c r="TX31" s="97"/>
      <c r="TY31" s="97"/>
      <c r="TZ31" s="97"/>
      <c r="UA31" s="97"/>
      <c r="UB31" s="97"/>
      <c r="UC31" s="97"/>
      <c r="UD31" s="97"/>
      <c r="UE31" s="97"/>
      <c r="UF31" s="97"/>
      <c r="UG31" s="97"/>
      <c r="UH31" s="97"/>
      <c r="UI31" s="97"/>
      <c r="UJ31" s="97"/>
      <c r="UK31" s="97"/>
      <c r="UL31" s="97"/>
      <c r="UM31" s="97"/>
      <c r="UN31" s="97"/>
      <c r="UO31" s="97"/>
      <c r="UP31" s="97"/>
      <c r="UQ31" s="97"/>
      <c r="UR31" s="97"/>
      <c r="US31" s="97"/>
      <c r="UT31" s="97"/>
      <c r="UU31" s="97"/>
      <c r="UV31" s="97"/>
      <c r="UW31" s="97"/>
      <c r="UX31" s="97"/>
      <c r="UY31" s="97"/>
      <c r="UZ31" s="97"/>
      <c r="VA31" s="97"/>
      <c r="VB31" s="97"/>
      <c r="VC31" s="97"/>
      <c r="VD31" s="97"/>
      <c r="VE31" s="97"/>
      <c r="VF31" s="97"/>
      <c r="VG31" s="97"/>
      <c r="VH31" s="97"/>
      <c r="VI31" s="97"/>
      <c r="VJ31" s="97"/>
      <c r="VK31" s="97"/>
      <c r="VL31" s="97"/>
      <c r="VM31" s="97"/>
      <c r="VN31" s="97"/>
      <c r="VO31" s="97"/>
      <c r="VP31" s="97"/>
      <c r="VQ31" s="97"/>
      <c r="VR31" s="97"/>
      <c r="VS31" s="97"/>
      <c r="VT31" s="97"/>
      <c r="VU31" s="97"/>
      <c r="VV31" s="97"/>
      <c r="VW31" s="97"/>
      <c r="VX31" s="97"/>
      <c r="VY31" s="97"/>
      <c r="VZ31" s="97"/>
      <c r="WA31" s="97"/>
      <c r="WB31" s="97"/>
      <c r="WC31" s="97"/>
      <c r="WD31" s="97"/>
      <c r="WE31" s="97"/>
      <c r="WF31" s="97"/>
      <c r="WG31" s="97"/>
      <c r="WH31" s="97"/>
      <c r="WI31" s="97"/>
      <c r="WJ31" s="97"/>
      <c r="WK31" s="97"/>
      <c r="WL31" s="97"/>
      <c r="WM31" s="97"/>
      <c r="WN31" s="97"/>
      <c r="WO31" s="97"/>
      <c r="WP31" s="97"/>
      <c r="WQ31" s="97"/>
      <c r="WR31" s="97"/>
      <c r="WS31" s="97"/>
      <c r="WT31" s="97"/>
      <c r="WU31" s="97"/>
      <c r="WV31" s="97"/>
      <c r="WW31" s="97"/>
      <c r="WX31" s="97"/>
      <c r="WY31" s="97"/>
      <c r="WZ31" s="97"/>
      <c r="XA31" s="97"/>
      <c r="XB31" s="97"/>
      <c r="XC31" s="97"/>
      <c r="XD31" s="97"/>
      <c r="XE31" s="97"/>
      <c r="XF31" s="97"/>
      <c r="XG31" s="97"/>
      <c r="XH31" s="97"/>
      <c r="XI31" s="97"/>
      <c r="XJ31" s="97"/>
      <c r="XK31" s="97"/>
      <c r="XL31" s="97"/>
      <c r="XM31" s="97"/>
      <c r="XN31" s="97"/>
      <c r="XO31" s="97"/>
      <c r="XP31" s="97"/>
      <c r="XQ31" s="97"/>
      <c r="XR31" s="97"/>
      <c r="XS31" s="97"/>
      <c r="XT31" s="97"/>
      <c r="XU31" s="97"/>
      <c r="XV31" s="97"/>
      <c r="XW31" s="97"/>
      <c r="XX31" s="97"/>
      <c r="XY31" s="97"/>
      <c r="XZ31" s="97"/>
      <c r="YA31" s="97"/>
      <c r="YB31" s="97"/>
      <c r="YC31" s="97"/>
      <c r="YD31" s="97"/>
      <c r="YE31" s="97"/>
      <c r="YF31" s="97"/>
      <c r="YG31" s="97"/>
      <c r="YH31" s="97"/>
      <c r="YI31" s="97"/>
      <c r="YJ31" s="97"/>
      <c r="YK31" s="97"/>
      <c r="YL31" s="97"/>
      <c r="YM31" s="97"/>
      <c r="YN31" s="97"/>
      <c r="YO31" s="97"/>
      <c r="YP31" s="97"/>
      <c r="YQ31" s="97"/>
      <c r="YR31" s="97"/>
      <c r="YS31" s="97"/>
      <c r="YT31" s="97"/>
      <c r="YU31" s="97"/>
      <c r="YV31" s="97"/>
      <c r="YW31" s="97"/>
      <c r="YX31" s="97"/>
      <c r="YY31" s="97"/>
      <c r="YZ31" s="97"/>
      <c r="ZA31" s="97"/>
      <c r="ZB31" s="97"/>
      <c r="ZC31" s="97"/>
      <c r="ZD31" s="97"/>
      <c r="ZE31" s="97"/>
      <c r="ZF31" s="97"/>
      <c r="ZG31" s="97"/>
      <c r="ZH31" s="97"/>
      <c r="ZI31" s="97"/>
      <c r="ZJ31" s="97"/>
      <c r="ZK31" s="97"/>
      <c r="ZL31" s="97"/>
      <c r="ZM31" s="97"/>
      <c r="ZN31" s="97"/>
      <c r="ZO31" s="97"/>
      <c r="ZP31" s="97"/>
      <c r="ZQ31" s="97"/>
      <c r="ZR31" s="97"/>
      <c r="ZS31" s="97"/>
      <c r="ZT31" s="97"/>
      <c r="ZU31" s="97"/>
      <c r="ZV31" s="97"/>
      <c r="ZW31" s="97"/>
      <c r="ZX31" s="97"/>
      <c r="ZY31" s="97"/>
      <c r="ZZ31" s="97"/>
      <c r="AAA31" s="97"/>
      <c r="AAB31" s="97"/>
      <c r="AAC31" s="97"/>
      <c r="AAD31" s="97"/>
      <c r="AAE31" s="97"/>
      <c r="AAF31" s="97"/>
      <c r="AAG31" s="97"/>
      <c r="AAH31" s="97"/>
      <c r="AAI31" s="97"/>
      <c r="AAJ31" s="97"/>
      <c r="AAK31" s="97"/>
      <c r="AAL31" s="97"/>
      <c r="AAM31" s="97"/>
      <c r="AAN31" s="97"/>
      <c r="AAO31" s="97"/>
      <c r="AAP31" s="97"/>
      <c r="AAQ31" s="97"/>
      <c r="AAR31" s="97"/>
      <c r="AAS31" s="97"/>
      <c r="AAT31" s="97"/>
      <c r="AAU31" s="97"/>
      <c r="AAV31" s="97"/>
      <c r="AAW31" s="97"/>
      <c r="AAX31" s="97"/>
      <c r="AAY31" s="97"/>
      <c r="AAZ31" s="97"/>
      <c r="ABA31" s="97"/>
      <c r="ABB31" s="97"/>
      <c r="ABC31" s="97"/>
      <c r="ABD31" s="97"/>
      <c r="ABE31" s="97"/>
      <c r="ABF31" s="97"/>
      <c r="ABG31" s="97"/>
      <c r="ABH31" s="97"/>
      <c r="ABI31" s="97"/>
      <c r="ABJ31" s="97"/>
      <c r="ABK31" s="97"/>
      <c r="ABL31" s="97"/>
      <c r="ABM31" s="97"/>
      <c r="ABN31" s="97"/>
      <c r="ABO31" s="97"/>
      <c r="ABP31" s="97"/>
      <c r="ABQ31" s="97"/>
      <c r="ABR31" s="97"/>
      <c r="ABS31" s="97"/>
      <c r="ABT31" s="97"/>
      <c r="ABU31" s="97"/>
      <c r="ABV31" s="97"/>
      <c r="ABW31" s="97"/>
      <c r="ABX31" s="97"/>
      <c r="ABY31" s="97"/>
      <c r="ABZ31" s="97"/>
      <c r="ACA31" s="97"/>
      <c r="ACB31" s="97"/>
      <c r="ACC31" s="97"/>
      <c r="ACD31" s="97"/>
      <c r="ACE31" s="97"/>
      <c r="ACF31" s="97"/>
      <c r="ACG31" s="97"/>
      <c r="ACH31" s="97"/>
      <c r="ACI31" s="97"/>
      <c r="ACJ31" s="97"/>
      <c r="ACK31" s="97"/>
      <c r="ACL31" s="97"/>
      <c r="ACM31" s="97"/>
      <c r="ACN31" s="97"/>
      <c r="ACO31" s="97"/>
      <c r="ACP31" s="97"/>
      <c r="ACQ31" s="97"/>
      <c r="ACR31" s="97"/>
      <c r="ACS31" s="97"/>
      <c r="ACT31" s="97"/>
      <c r="ACU31" s="97"/>
      <c r="ACV31" s="97"/>
      <c r="ACW31" s="97"/>
      <c r="ACX31" s="97"/>
      <c r="ACY31" s="97"/>
      <c r="ACZ31" s="97"/>
      <c r="ADA31" s="97"/>
      <c r="ADB31" s="97"/>
      <c r="ADC31" s="97"/>
      <c r="ADD31" s="97"/>
      <c r="ADE31" s="97"/>
      <c r="ADF31" s="97"/>
      <c r="ADG31" s="97"/>
      <c r="ADH31" s="97"/>
      <c r="ADI31" s="97"/>
      <c r="ADJ31" s="97"/>
      <c r="ADK31" s="97"/>
      <c r="ADL31" s="97"/>
      <c r="ADM31" s="97"/>
      <c r="ADN31" s="97"/>
      <c r="ADO31" s="97"/>
      <c r="ADP31" s="97"/>
      <c r="ADQ31" s="97"/>
      <c r="ADR31" s="97"/>
      <c r="ADS31" s="97"/>
      <c r="ADT31" s="97"/>
      <c r="ADU31" s="97"/>
      <c r="ADV31" s="97"/>
      <c r="ADW31" s="97"/>
      <c r="ADX31" s="97"/>
      <c r="ADY31" s="97"/>
      <c r="ADZ31" s="97"/>
      <c r="AEA31" s="97"/>
      <c r="AEB31" s="97"/>
      <c r="AEC31" s="97"/>
      <c r="AED31" s="97"/>
      <c r="AEE31" s="97"/>
      <c r="AEF31" s="97"/>
      <c r="AEG31" s="97"/>
      <c r="AEH31" s="97"/>
      <c r="AEI31" s="97"/>
      <c r="AEJ31" s="97"/>
      <c r="AEK31" s="97"/>
      <c r="AEL31" s="97"/>
      <c r="AEM31" s="97"/>
      <c r="AEN31" s="97"/>
      <c r="AEO31" s="97"/>
      <c r="AEP31" s="97"/>
      <c r="AEQ31" s="97"/>
      <c r="AER31" s="97"/>
      <c r="AES31" s="97"/>
      <c r="AET31" s="97"/>
      <c r="AEU31" s="97"/>
      <c r="AEV31" s="97"/>
      <c r="AEW31" s="97"/>
      <c r="AEX31" s="97"/>
      <c r="AEY31" s="97"/>
      <c r="AEZ31" s="97"/>
      <c r="AFA31" s="97"/>
      <c r="AFB31" s="97"/>
      <c r="AFC31" s="97"/>
      <c r="AFD31" s="97"/>
      <c r="AFE31" s="97"/>
      <c r="AFF31" s="97"/>
      <c r="AFG31" s="97"/>
      <c r="AFH31" s="97"/>
      <c r="AFI31" s="97"/>
      <c r="AFJ31" s="97"/>
      <c r="AFK31" s="97"/>
      <c r="AFL31" s="97"/>
      <c r="AFM31" s="97"/>
      <c r="AFN31" s="97"/>
      <c r="AFO31" s="97"/>
      <c r="AFP31" s="97"/>
      <c r="AFQ31" s="97"/>
      <c r="AFR31" s="97"/>
      <c r="AFS31" s="97"/>
      <c r="AFT31" s="97"/>
      <c r="AFU31" s="97"/>
      <c r="AFV31" s="97"/>
      <c r="AFW31" s="97"/>
      <c r="AFX31" s="97"/>
      <c r="AFY31" s="97"/>
      <c r="AFZ31" s="97"/>
      <c r="AGA31" s="97"/>
      <c r="AGB31" s="97"/>
      <c r="AGC31" s="97"/>
      <c r="AGD31" s="97"/>
      <c r="AGE31" s="97"/>
      <c r="AGF31" s="97"/>
      <c r="AGG31" s="97"/>
      <c r="AGH31" s="97"/>
      <c r="AGI31" s="97"/>
      <c r="AGJ31" s="97"/>
      <c r="AGK31" s="97"/>
      <c r="AGL31" s="97"/>
      <c r="AGM31" s="97"/>
      <c r="AGN31" s="97"/>
      <c r="AGO31" s="97"/>
      <c r="AGP31" s="97"/>
      <c r="AGQ31" s="97"/>
      <c r="AGR31" s="97"/>
      <c r="AGS31" s="97"/>
      <c r="AGT31" s="97"/>
      <c r="AGU31" s="97"/>
      <c r="AGV31" s="97"/>
      <c r="AGW31" s="97"/>
      <c r="AGX31" s="97"/>
      <c r="AGY31" s="97"/>
      <c r="AGZ31" s="97"/>
      <c r="AHA31" s="97"/>
      <c r="AHB31" s="97"/>
      <c r="AHC31" s="97"/>
      <c r="AHD31" s="97"/>
      <c r="AHE31" s="97"/>
      <c r="AHF31" s="97"/>
      <c r="AHG31" s="97"/>
      <c r="AHH31" s="97"/>
      <c r="AHI31" s="97"/>
      <c r="AHJ31" s="97"/>
      <c r="AHK31" s="97"/>
      <c r="AHL31" s="97"/>
      <c r="AHM31" s="97"/>
      <c r="AHN31" s="97"/>
      <c r="AHO31" s="97"/>
      <c r="AHP31" s="97"/>
      <c r="AHQ31" s="97"/>
      <c r="AHR31" s="97"/>
      <c r="AHS31" s="97"/>
      <c r="AHT31" s="97"/>
      <c r="AHU31" s="97"/>
      <c r="AHV31" s="97"/>
      <c r="AHW31" s="97"/>
      <c r="AHX31" s="97"/>
      <c r="AHY31" s="97"/>
      <c r="AHZ31" s="97"/>
      <c r="AIA31" s="97"/>
      <c r="AIB31" s="97"/>
      <c r="AIC31" s="97"/>
      <c r="AID31" s="97"/>
      <c r="AIE31" s="97"/>
      <c r="AIF31" s="97"/>
      <c r="AIG31" s="97"/>
      <c r="AIH31" s="97"/>
      <c r="AII31" s="97"/>
      <c r="AIJ31" s="97"/>
      <c r="AIK31" s="97"/>
      <c r="AIL31" s="97"/>
      <c r="AIM31" s="97"/>
      <c r="AIN31" s="97"/>
      <c r="AIO31" s="97"/>
      <c r="AIP31" s="97"/>
      <c r="AIQ31" s="97"/>
      <c r="AIR31" s="97"/>
      <c r="AIS31" s="97"/>
      <c r="AIT31" s="97"/>
      <c r="AIU31" s="97"/>
      <c r="AIV31" s="97"/>
      <c r="AIW31" s="97"/>
      <c r="AIX31" s="97"/>
      <c r="AIY31" s="97"/>
      <c r="AIZ31" s="97"/>
      <c r="AJA31" s="97"/>
      <c r="AJB31" s="97"/>
      <c r="AJC31" s="97"/>
      <c r="AJD31" s="97"/>
      <c r="AJE31" s="97"/>
      <c r="AJF31" s="97"/>
      <c r="AJG31" s="97"/>
      <c r="AJH31" s="97"/>
      <c r="AJI31" s="97"/>
      <c r="AJJ31" s="97"/>
      <c r="AJK31" s="97"/>
      <c r="AJL31" s="97"/>
      <c r="AJM31" s="97"/>
      <c r="AJN31" s="97"/>
      <c r="AJO31" s="97"/>
      <c r="AJP31" s="97"/>
      <c r="AJQ31" s="97"/>
      <c r="AJR31" s="97"/>
      <c r="AJS31" s="97"/>
      <c r="AJT31" s="97"/>
      <c r="AJU31" s="97"/>
      <c r="AJV31" s="97"/>
      <c r="AJW31" s="97"/>
      <c r="AJX31" s="97"/>
      <c r="AJY31" s="97"/>
      <c r="AJZ31" s="97"/>
      <c r="AKA31" s="97"/>
      <c r="AKB31" s="97"/>
      <c r="AKC31" s="97"/>
      <c r="AKD31" s="97"/>
      <c r="AKE31" s="97"/>
      <c r="AKF31" s="97"/>
      <c r="AKG31" s="97"/>
      <c r="AKH31" s="97"/>
      <c r="AKI31" s="97"/>
      <c r="AKJ31" s="97"/>
      <c r="AKK31" s="97"/>
      <c r="AKL31" s="97"/>
      <c r="AKM31" s="97"/>
      <c r="AKN31" s="97"/>
      <c r="AKO31" s="97"/>
      <c r="AKP31" s="97"/>
      <c r="AKQ31" s="97"/>
      <c r="AKR31" s="97"/>
      <c r="AKS31" s="97"/>
      <c r="AKT31" s="97"/>
      <c r="AKU31" s="97"/>
      <c r="AKV31" s="97"/>
      <c r="AKW31" s="97"/>
      <c r="AKX31" s="97"/>
      <c r="AKY31" s="97"/>
      <c r="AKZ31" s="97"/>
      <c r="ALA31" s="97"/>
      <c r="ALB31" s="97"/>
      <c r="ALC31" s="97"/>
      <c r="ALD31" s="97"/>
      <c r="ALE31" s="97"/>
      <c r="ALF31" s="97"/>
      <c r="ALG31" s="97"/>
      <c r="ALH31" s="97"/>
      <c r="ALI31" s="97"/>
      <c r="ALJ31" s="97"/>
      <c r="ALK31" s="97"/>
      <c r="ALL31" s="97"/>
      <c r="ALM31" s="97"/>
      <c r="ALN31" s="97"/>
      <c r="ALO31" s="97"/>
      <c r="ALP31" s="97"/>
      <c r="ALQ31" s="97"/>
      <c r="ALR31" s="97"/>
      <c r="ALS31" s="97"/>
      <c r="ALT31" s="97"/>
      <c r="ALU31" s="97"/>
      <c r="ALV31" s="97"/>
      <c r="ALW31" s="97"/>
      <c r="ALX31" s="97"/>
      <c r="ALY31" s="97"/>
      <c r="ALZ31" s="97"/>
      <c r="AMA31" s="97"/>
    </row>
    <row r="32" spans="1:1015" s="106" customFormat="1" ht="14.25" x14ac:dyDescent="0.2">
      <c r="A32" s="11" t="s">
        <v>199</v>
      </c>
      <c r="B32" s="138">
        <f t="shared" ref="B32:H32" si="8">SUM(B35)</f>
        <v>4032</v>
      </c>
      <c r="C32" s="138">
        <f t="shared" si="8"/>
        <v>0</v>
      </c>
      <c r="D32" s="138">
        <f t="shared" si="8"/>
        <v>9060</v>
      </c>
      <c r="E32" s="138">
        <f t="shared" si="8"/>
        <v>4600</v>
      </c>
      <c r="F32" s="138">
        <f t="shared" si="8"/>
        <v>0</v>
      </c>
      <c r="G32" s="138">
        <f t="shared" si="8"/>
        <v>0</v>
      </c>
      <c r="H32" s="138">
        <f t="shared" si="8"/>
        <v>0</v>
      </c>
    </row>
    <row r="33" spans="1:1015" ht="29.25" customHeight="1" x14ac:dyDescent="0.2">
      <c r="A33" s="23" t="s">
        <v>166</v>
      </c>
      <c r="B33" s="184">
        <v>38583</v>
      </c>
      <c r="C33" s="185">
        <v>0</v>
      </c>
      <c r="D33" s="185">
        <v>90357</v>
      </c>
      <c r="E33" s="185">
        <v>70004</v>
      </c>
      <c r="F33" s="185">
        <v>0</v>
      </c>
      <c r="G33" s="185">
        <v>0</v>
      </c>
      <c r="H33" s="185">
        <v>120</v>
      </c>
    </row>
    <row r="34" spans="1:1015" ht="38.25" x14ac:dyDescent="0.2">
      <c r="A34" s="23" t="s">
        <v>167</v>
      </c>
      <c r="B34" s="185">
        <v>87343</v>
      </c>
      <c r="C34" s="185">
        <v>0</v>
      </c>
      <c r="D34" s="185">
        <v>186816</v>
      </c>
      <c r="E34" s="185">
        <v>117979</v>
      </c>
      <c r="F34" s="185">
        <v>0</v>
      </c>
      <c r="G34" s="185">
        <v>0</v>
      </c>
      <c r="H34" s="185">
        <v>0</v>
      </c>
    </row>
    <row r="35" spans="1:1015" ht="25.5" customHeight="1" x14ac:dyDescent="0.2">
      <c r="A35" s="23" t="s">
        <v>168</v>
      </c>
      <c r="B35" s="175">
        <v>4032</v>
      </c>
      <c r="C35" s="175">
        <v>0</v>
      </c>
      <c r="D35" s="175">
        <v>9060</v>
      </c>
      <c r="E35" s="175">
        <v>4600</v>
      </c>
      <c r="F35" s="175">
        <v>0</v>
      </c>
      <c r="G35" s="175">
        <v>0</v>
      </c>
      <c r="H35" s="175">
        <v>0</v>
      </c>
    </row>
    <row r="36" spans="1:1015" s="165" customFormat="1" ht="14.25" x14ac:dyDescent="0.2">
      <c r="A36" s="201" t="s">
        <v>204</v>
      </c>
      <c r="B36" s="137">
        <f>SUM(B33+B34+B35)</f>
        <v>129958</v>
      </c>
      <c r="C36" s="137">
        <f t="shared" ref="C36:H36" si="9">SUM(C33+C34+C35)</f>
        <v>0</v>
      </c>
      <c r="D36" s="137">
        <f t="shared" si="9"/>
        <v>286233</v>
      </c>
      <c r="E36" s="137">
        <f t="shared" si="9"/>
        <v>192583</v>
      </c>
      <c r="F36" s="137">
        <f t="shared" si="9"/>
        <v>0</v>
      </c>
      <c r="G36" s="137">
        <f t="shared" si="9"/>
        <v>0</v>
      </c>
      <c r="H36" s="137">
        <f t="shared" si="9"/>
        <v>120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c r="DY36" s="97"/>
      <c r="DZ36" s="97"/>
      <c r="EA36" s="97"/>
      <c r="EB36" s="97"/>
      <c r="EC36" s="97"/>
      <c r="ED36" s="97"/>
      <c r="EE36" s="97"/>
      <c r="EF36" s="97"/>
      <c r="EG36" s="97"/>
      <c r="EH36" s="97"/>
      <c r="EI36" s="97"/>
      <c r="EJ36" s="97"/>
      <c r="EK36" s="97"/>
      <c r="EL36" s="97"/>
      <c r="EM36" s="97"/>
      <c r="EN36" s="97"/>
      <c r="EO36" s="97"/>
      <c r="EP36" s="97"/>
      <c r="EQ36" s="97"/>
      <c r="ER36" s="97"/>
      <c r="ES36" s="97"/>
      <c r="ET36" s="97"/>
      <c r="EU36" s="97"/>
      <c r="EV36" s="97"/>
      <c r="EW36" s="97"/>
      <c r="EX36" s="97"/>
      <c r="EY36" s="97"/>
      <c r="EZ36" s="97"/>
      <c r="FA36" s="97"/>
      <c r="FB36" s="97"/>
      <c r="FC36" s="97"/>
      <c r="FD36" s="97"/>
      <c r="FE36" s="97"/>
      <c r="FF36" s="97"/>
      <c r="FG36" s="97"/>
      <c r="FH36" s="97"/>
      <c r="FI36" s="97"/>
      <c r="FJ36" s="97"/>
      <c r="FK36" s="97"/>
      <c r="FL36" s="97"/>
      <c r="FM36" s="97"/>
      <c r="FN36" s="97"/>
      <c r="FO36" s="97"/>
      <c r="FP36" s="97"/>
      <c r="FQ36" s="97"/>
      <c r="FR36" s="97"/>
      <c r="FS36" s="97"/>
      <c r="FT36" s="97"/>
      <c r="FU36" s="97"/>
      <c r="FV36" s="97"/>
      <c r="FW36" s="97"/>
      <c r="FX36" s="97"/>
      <c r="FY36" s="97"/>
      <c r="FZ36" s="97"/>
      <c r="GA36" s="97"/>
      <c r="GB36" s="97"/>
      <c r="GC36" s="97"/>
      <c r="GD36" s="97"/>
      <c r="GE36" s="97"/>
      <c r="GF36" s="97"/>
      <c r="GG36" s="97"/>
      <c r="GH36" s="97"/>
      <c r="GI36" s="97"/>
      <c r="GJ36" s="97"/>
      <c r="GK36" s="97"/>
      <c r="GL36" s="97"/>
      <c r="GM36" s="97"/>
      <c r="GN36" s="97"/>
      <c r="GO36" s="97"/>
      <c r="GP36" s="97"/>
      <c r="GQ36" s="97"/>
      <c r="GR36" s="97"/>
      <c r="GS36" s="97"/>
      <c r="GT36" s="97"/>
      <c r="GU36" s="97"/>
      <c r="GV36" s="97"/>
      <c r="GW36" s="97"/>
      <c r="GX36" s="97"/>
      <c r="GY36" s="97"/>
      <c r="GZ36" s="97"/>
      <c r="HA36" s="97"/>
      <c r="HB36" s="97"/>
      <c r="HC36" s="97"/>
      <c r="HD36" s="97"/>
      <c r="HE36" s="97"/>
      <c r="HF36" s="97"/>
      <c r="HG36" s="97"/>
      <c r="HH36" s="97"/>
      <c r="HI36" s="97"/>
      <c r="HJ36" s="97"/>
      <c r="HK36" s="97"/>
      <c r="HL36" s="97"/>
      <c r="HM36" s="97"/>
      <c r="HN36" s="97"/>
      <c r="HO36" s="97"/>
      <c r="HP36" s="97"/>
      <c r="HQ36" s="97"/>
      <c r="HR36" s="97"/>
      <c r="HS36" s="97"/>
      <c r="HT36" s="97"/>
      <c r="HU36" s="97"/>
      <c r="HV36" s="97"/>
      <c r="HW36" s="97"/>
      <c r="HX36" s="97"/>
      <c r="HY36" s="97"/>
      <c r="HZ36" s="97"/>
      <c r="IA36" s="97"/>
      <c r="IB36" s="97"/>
      <c r="IC36" s="97"/>
      <c r="ID36" s="97"/>
      <c r="IE36" s="97"/>
      <c r="IF36" s="97"/>
      <c r="IG36" s="97"/>
      <c r="IH36" s="97"/>
      <c r="II36" s="97"/>
      <c r="IJ36" s="97"/>
      <c r="IK36" s="97"/>
      <c r="IL36" s="97"/>
      <c r="IM36" s="97"/>
      <c r="IN36" s="97"/>
      <c r="IO36" s="97"/>
      <c r="IP36" s="97"/>
      <c r="IQ36" s="97"/>
      <c r="IR36" s="97"/>
      <c r="IS36" s="97"/>
      <c r="IT36" s="97"/>
      <c r="IU36" s="97"/>
      <c r="IV36" s="97"/>
      <c r="IW36" s="97"/>
      <c r="IX36" s="97"/>
      <c r="IY36" s="97"/>
      <c r="IZ36" s="97"/>
      <c r="JA36" s="97"/>
      <c r="JB36" s="97"/>
      <c r="JC36" s="97"/>
      <c r="JD36" s="97"/>
      <c r="JE36" s="97"/>
      <c r="JF36" s="97"/>
      <c r="JG36" s="97"/>
      <c r="JH36" s="97"/>
      <c r="JI36" s="97"/>
      <c r="JJ36" s="97"/>
      <c r="JK36" s="97"/>
      <c r="JL36" s="97"/>
      <c r="JM36" s="97"/>
      <c r="JN36" s="97"/>
      <c r="JO36" s="97"/>
      <c r="JP36" s="97"/>
      <c r="JQ36" s="97"/>
      <c r="JR36" s="97"/>
      <c r="JS36" s="97"/>
      <c r="JT36" s="97"/>
      <c r="JU36" s="97"/>
      <c r="JV36" s="97"/>
      <c r="JW36" s="97"/>
      <c r="JX36" s="97"/>
      <c r="JY36" s="97"/>
      <c r="JZ36" s="97"/>
      <c r="KA36" s="97"/>
      <c r="KB36" s="97"/>
      <c r="KC36" s="97"/>
      <c r="KD36" s="97"/>
      <c r="KE36" s="97"/>
      <c r="KF36" s="97"/>
      <c r="KG36" s="97"/>
      <c r="KH36" s="97"/>
      <c r="KI36" s="97"/>
      <c r="KJ36" s="97"/>
      <c r="KK36" s="97"/>
      <c r="KL36" s="97"/>
      <c r="KM36" s="97"/>
      <c r="KN36" s="97"/>
      <c r="KO36" s="97"/>
      <c r="KP36" s="97"/>
      <c r="KQ36" s="97"/>
      <c r="KR36" s="97"/>
      <c r="KS36" s="97"/>
      <c r="KT36" s="97"/>
      <c r="KU36" s="97"/>
      <c r="KV36" s="97"/>
      <c r="KW36" s="97"/>
      <c r="KX36" s="97"/>
      <c r="KY36" s="97"/>
      <c r="KZ36" s="97"/>
      <c r="LA36" s="97"/>
      <c r="LB36" s="97"/>
      <c r="LC36" s="97"/>
      <c r="LD36" s="97"/>
      <c r="LE36" s="97"/>
      <c r="LF36" s="97"/>
      <c r="LG36" s="97"/>
      <c r="LH36" s="97"/>
      <c r="LI36" s="97"/>
      <c r="LJ36" s="97"/>
      <c r="LK36" s="97"/>
      <c r="LL36" s="97"/>
      <c r="LM36" s="97"/>
      <c r="LN36" s="97"/>
      <c r="LO36" s="97"/>
      <c r="LP36" s="97"/>
      <c r="LQ36" s="97"/>
      <c r="LR36" s="97"/>
      <c r="LS36" s="97"/>
      <c r="LT36" s="97"/>
      <c r="LU36" s="97"/>
      <c r="LV36" s="97"/>
      <c r="LW36" s="97"/>
      <c r="LX36" s="97"/>
      <c r="LY36" s="97"/>
      <c r="LZ36" s="97"/>
      <c r="MA36" s="97"/>
      <c r="MB36" s="97"/>
      <c r="MC36" s="97"/>
      <c r="MD36" s="97"/>
      <c r="ME36" s="97"/>
      <c r="MF36" s="97"/>
      <c r="MG36" s="97"/>
      <c r="MH36" s="97"/>
      <c r="MI36" s="97"/>
      <c r="MJ36" s="97"/>
      <c r="MK36" s="97"/>
      <c r="ML36" s="97"/>
      <c r="MM36" s="97"/>
      <c r="MN36" s="97"/>
      <c r="MO36" s="97"/>
      <c r="MP36" s="97"/>
      <c r="MQ36" s="97"/>
      <c r="MR36" s="97"/>
      <c r="MS36" s="97"/>
      <c r="MT36" s="97"/>
      <c r="MU36" s="97"/>
      <c r="MV36" s="97"/>
      <c r="MW36" s="97"/>
      <c r="MX36" s="97"/>
      <c r="MY36" s="97"/>
      <c r="MZ36" s="97"/>
      <c r="NA36" s="97"/>
      <c r="NB36" s="97"/>
      <c r="NC36" s="97"/>
      <c r="ND36" s="97"/>
      <c r="NE36" s="97"/>
      <c r="NF36" s="97"/>
      <c r="NG36" s="97"/>
      <c r="NH36" s="97"/>
      <c r="NI36" s="97"/>
      <c r="NJ36" s="97"/>
      <c r="NK36" s="97"/>
      <c r="NL36" s="97"/>
      <c r="NM36" s="97"/>
      <c r="NN36" s="97"/>
      <c r="NO36" s="97"/>
      <c r="NP36" s="97"/>
      <c r="NQ36" s="97"/>
      <c r="NR36" s="97"/>
      <c r="NS36" s="97"/>
      <c r="NT36" s="97"/>
      <c r="NU36" s="97"/>
      <c r="NV36" s="97"/>
      <c r="NW36" s="97"/>
      <c r="NX36" s="97"/>
      <c r="NY36" s="97"/>
      <c r="NZ36" s="97"/>
      <c r="OA36" s="97"/>
      <c r="OB36" s="97"/>
      <c r="OC36" s="97"/>
      <c r="OD36" s="97"/>
      <c r="OE36" s="97"/>
      <c r="OF36" s="97"/>
      <c r="OG36" s="97"/>
      <c r="OH36" s="97"/>
      <c r="OI36" s="97"/>
      <c r="OJ36" s="97"/>
      <c r="OK36" s="97"/>
      <c r="OL36" s="97"/>
      <c r="OM36" s="97"/>
      <c r="ON36" s="97"/>
      <c r="OO36" s="97"/>
      <c r="OP36" s="97"/>
      <c r="OQ36" s="97"/>
      <c r="OR36" s="97"/>
      <c r="OS36" s="97"/>
      <c r="OT36" s="97"/>
      <c r="OU36" s="97"/>
      <c r="OV36" s="97"/>
      <c r="OW36" s="97"/>
      <c r="OX36" s="97"/>
      <c r="OY36" s="97"/>
      <c r="OZ36" s="97"/>
      <c r="PA36" s="97"/>
      <c r="PB36" s="97"/>
      <c r="PC36" s="97"/>
      <c r="PD36" s="97"/>
      <c r="PE36" s="97"/>
      <c r="PF36" s="97"/>
      <c r="PG36" s="97"/>
      <c r="PH36" s="97"/>
      <c r="PI36" s="97"/>
      <c r="PJ36" s="97"/>
      <c r="PK36" s="97"/>
      <c r="PL36" s="97"/>
      <c r="PM36" s="97"/>
      <c r="PN36" s="97"/>
      <c r="PO36" s="97"/>
      <c r="PP36" s="97"/>
      <c r="PQ36" s="97"/>
      <c r="PR36" s="97"/>
      <c r="PS36" s="97"/>
      <c r="PT36" s="97"/>
      <c r="PU36" s="97"/>
      <c r="PV36" s="97"/>
      <c r="PW36" s="97"/>
      <c r="PX36" s="97"/>
      <c r="PY36" s="97"/>
      <c r="PZ36" s="97"/>
      <c r="QA36" s="97"/>
      <c r="QB36" s="97"/>
      <c r="QC36" s="97"/>
      <c r="QD36" s="97"/>
      <c r="QE36" s="97"/>
      <c r="QF36" s="97"/>
      <c r="QG36" s="97"/>
      <c r="QH36" s="97"/>
      <c r="QI36" s="97"/>
      <c r="QJ36" s="97"/>
      <c r="QK36" s="97"/>
      <c r="QL36" s="97"/>
      <c r="QM36" s="97"/>
      <c r="QN36" s="97"/>
      <c r="QO36" s="97"/>
      <c r="QP36" s="97"/>
      <c r="QQ36" s="97"/>
      <c r="QR36" s="97"/>
      <c r="QS36" s="97"/>
      <c r="QT36" s="97"/>
      <c r="QU36" s="97"/>
      <c r="QV36" s="97"/>
      <c r="QW36" s="97"/>
      <c r="QX36" s="97"/>
      <c r="QY36" s="97"/>
      <c r="QZ36" s="97"/>
      <c r="RA36" s="97"/>
      <c r="RB36" s="97"/>
      <c r="RC36" s="97"/>
      <c r="RD36" s="97"/>
      <c r="RE36" s="97"/>
      <c r="RF36" s="97"/>
      <c r="RG36" s="97"/>
      <c r="RH36" s="97"/>
      <c r="RI36" s="97"/>
      <c r="RJ36" s="97"/>
      <c r="RK36" s="97"/>
      <c r="RL36" s="97"/>
      <c r="RM36" s="97"/>
      <c r="RN36" s="97"/>
      <c r="RO36" s="97"/>
      <c r="RP36" s="97"/>
      <c r="RQ36" s="97"/>
      <c r="RR36" s="97"/>
      <c r="RS36" s="97"/>
      <c r="RT36" s="97"/>
      <c r="RU36" s="97"/>
      <c r="RV36" s="97"/>
      <c r="RW36" s="97"/>
      <c r="RX36" s="97"/>
      <c r="RY36" s="97"/>
      <c r="RZ36" s="97"/>
      <c r="SA36" s="97"/>
      <c r="SB36" s="97"/>
      <c r="SC36" s="97"/>
      <c r="SD36" s="97"/>
      <c r="SE36" s="97"/>
      <c r="SF36" s="97"/>
      <c r="SG36" s="97"/>
      <c r="SH36" s="97"/>
      <c r="SI36" s="97"/>
      <c r="SJ36" s="97"/>
      <c r="SK36" s="97"/>
      <c r="SL36" s="97"/>
      <c r="SM36" s="97"/>
      <c r="SN36" s="97"/>
      <c r="SO36" s="97"/>
      <c r="SP36" s="97"/>
      <c r="SQ36" s="97"/>
      <c r="SR36" s="97"/>
      <c r="SS36" s="97"/>
      <c r="ST36" s="97"/>
      <c r="SU36" s="97"/>
      <c r="SV36" s="97"/>
      <c r="SW36" s="97"/>
      <c r="SX36" s="97"/>
      <c r="SY36" s="97"/>
      <c r="SZ36" s="97"/>
      <c r="TA36" s="97"/>
      <c r="TB36" s="97"/>
      <c r="TC36" s="97"/>
      <c r="TD36" s="97"/>
      <c r="TE36" s="97"/>
      <c r="TF36" s="97"/>
      <c r="TG36" s="97"/>
      <c r="TH36" s="97"/>
      <c r="TI36" s="97"/>
      <c r="TJ36" s="97"/>
      <c r="TK36" s="97"/>
      <c r="TL36" s="97"/>
      <c r="TM36" s="97"/>
      <c r="TN36" s="97"/>
      <c r="TO36" s="97"/>
      <c r="TP36" s="97"/>
      <c r="TQ36" s="97"/>
      <c r="TR36" s="97"/>
      <c r="TS36" s="97"/>
      <c r="TT36" s="97"/>
      <c r="TU36" s="97"/>
      <c r="TV36" s="97"/>
      <c r="TW36" s="97"/>
      <c r="TX36" s="97"/>
      <c r="TY36" s="97"/>
      <c r="TZ36" s="97"/>
      <c r="UA36" s="97"/>
      <c r="UB36" s="97"/>
      <c r="UC36" s="97"/>
      <c r="UD36" s="97"/>
      <c r="UE36" s="97"/>
      <c r="UF36" s="97"/>
      <c r="UG36" s="97"/>
      <c r="UH36" s="97"/>
      <c r="UI36" s="97"/>
      <c r="UJ36" s="97"/>
      <c r="UK36" s="97"/>
      <c r="UL36" s="97"/>
      <c r="UM36" s="97"/>
      <c r="UN36" s="97"/>
      <c r="UO36" s="97"/>
      <c r="UP36" s="97"/>
      <c r="UQ36" s="97"/>
      <c r="UR36" s="97"/>
      <c r="US36" s="97"/>
      <c r="UT36" s="97"/>
      <c r="UU36" s="97"/>
      <c r="UV36" s="97"/>
      <c r="UW36" s="97"/>
      <c r="UX36" s="97"/>
      <c r="UY36" s="97"/>
      <c r="UZ36" s="97"/>
      <c r="VA36" s="97"/>
      <c r="VB36" s="97"/>
      <c r="VC36" s="97"/>
      <c r="VD36" s="97"/>
      <c r="VE36" s="97"/>
      <c r="VF36" s="97"/>
      <c r="VG36" s="97"/>
      <c r="VH36" s="97"/>
      <c r="VI36" s="97"/>
      <c r="VJ36" s="97"/>
      <c r="VK36" s="97"/>
      <c r="VL36" s="97"/>
      <c r="VM36" s="97"/>
      <c r="VN36" s="97"/>
      <c r="VO36" s="97"/>
      <c r="VP36" s="97"/>
      <c r="VQ36" s="97"/>
      <c r="VR36" s="97"/>
      <c r="VS36" s="97"/>
      <c r="VT36" s="97"/>
      <c r="VU36" s="97"/>
      <c r="VV36" s="97"/>
      <c r="VW36" s="97"/>
      <c r="VX36" s="97"/>
      <c r="VY36" s="97"/>
      <c r="VZ36" s="97"/>
      <c r="WA36" s="97"/>
      <c r="WB36" s="97"/>
      <c r="WC36" s="97"/>
      <c r="WD36" s="97"/>
      <c r="WE36" s="97"/>
      <c r="WF36" s="97"/>
      <c r="WG36" s="97"/>
      <c r="WH36" s="97"/>
      <c r="WI36" s="97"/>
      <c r="WJ36" s="97"/>
      <c r="WK36" s="97"/>
      <c r="WL36" s="97"/>
      <c r="WM36" s="97"/>
      <c r="WN36" s="97"/>
      <c r="WO36" s="97"/>
      <c r="WP36" s="97"/>
      <c r="WQ36" s="97"/>
      <c r="WR36" s="97"/>
      <c r="WS36" s="97"/>
      <c r="WT36" s="97"/>
      <c r="WU36" s="97"/>
      <c r="WV36" s="97"/>
      <c r="WW36" s="97"/>
      <c r="WX36" s="97"/>
      <c r="WY36" s="97"/>
      <c r="WZ36" s="97"/>
      <c r="XA36" s="97"/>
      <c r="XB36" s="97"/>
      <c r="XC36" s="97"/>
      <c r="XD36" s="97"/>
      <c r="XE36" s="97"/>
      <c r="XF36" s="97"/>
      <c r="XG36" s="97"/>
      <c r="XH36" s="97"/>
      <c r="XI36" s="97"/>
      <c r="XJ36" s="97"/>
      <c r="XK36" s="97"/>
      <c r="XL36" s="97"/>
      <c r="XM36" s="97"/>
      <c r="XN36" s="97"/>
      <c r="XO36" s="97"/>
      <c r="XP36" s="97"/>
      <c r="XQ36" s="97"/>
      <c r="XR36" s="97"/>
      <c r="XS36" s="97"/>
      <c r="XT36" s="97"/>
      <c r="XU36" s="97"/>
      <c r="XV36" s="97"/>
      <c r="XW36" s="97"/>
      <c r="XX36" s="97"/>
      <c r="XY36" s="97"/>
      <c r="XZ36" s="97"/>
      <c r="YA36" s="97"/>
      <c r="YB36" s="97"/>
      <c r="YC36" s="97"/>
      <c r="YD36" s="97"/>
      <c r="YE36" s="97"/>
      <c r="YF36" s="97"/>
      <c r="YG36" s="97"/>
      <c r="YH36" s="97"/>
      <c r="YI36" s="97"/>
      <c r="YJ36" s="97"/>
      <c r="YK36" s="97"/>
      <c r="YL36" s="97"/>
      <c r="YM36" s="97"/>
      <c r="YN36" s="97"/>
      <c r="YO36" s="97"/>
      <c r="YP36" s="97"/>
      <c r="YQ36" s="97"/>
      <c r="YR36" s="97"/>
      <c r="YS36" s="97"/>
      <c r="YT36" s="97"/>
      <c r="YU36" s="97"/>
      <c r="YV36" s="97"/>
      <c r="YW36" s="97"/>
      <c r="YX36" s="97"/>
      <c r="YY36" s="97"/>
      <c r="YZ36" s="97"/>
      <c r="ZA36" s="97"/>
      <c r="ZB36" s="97"/>
      <c r="ZC36" s="97"/>
      <c r="ZD36" s="97"/>
      <c r="ZE36" s="97"/>
      <c r="ZF36" s="97"/>
      <c r="ZG36" s="97"/>
      <c r="ZH36" s="97"/>
      <c r="ZI36" s="97"/>
      <c r="ZJ36" s="97"/>
      <c r="ZK36" s="97"/>
      <c r="ZL36" s="97"/>
      <c r="ZM36" s="97"/>
      <c r="ZN36" s="97"/>
      <c r="ZO36" s="97"/>
      <c r="ZP36" s="97"/>
      <c r="ZQ36" s="97"/>
      <c r="ZR36" s="97"/>
      <c r="ZS36" s="97"/>
      <c r="ZT36" s="97"/>
      <c r="ZU36" s="97"/>
      <c r="ZV36" s="97"/>
      <c r="ZW36" s="97"/>
      <c r="ZX36" s="97"/>
      <c r="ZY36" s="97"/>
      <c r="ZZ36" s="97"/>
      <c r="AAA36" s="97"/>
      <c r="AAB36" s="97"/>
      <c r="AAC36" s="97"/>
      <c r="AAD36" s="97"/>
      <c r="AAE36" s="97"/>
      <c r="AAF36" s="97"/>
      <c r="AAG36" s="97"/>
      <c r="AAH36" s="97"/>
      <c r="AAI36" s="97"/>
      <c r="AAJ36" s="97"/>
      <c r="AAK36" s="97"/>
      <c r="AAL36" s="97"/>
      <c r="AAM36" s="97"/>
      <c r="AAN36" s="97"/>
      <c r="AAO36" s="97"/>
      <c r="AAP36" s="97"/>
      <c r="AAQ36" s="97"/>
      <c r="AAR36" s="97"/>
      <c r="AAS36" s="97"/>
      <c r="AAT36" s="97"/>
      <c r="AAU36" s="97"/>
      <c r="AAV36" s="97"/>
      <c r="AAW36" s="97"/>
      <c r="AAX36" s="97"/>
      <c r="AAY36" s="97"/>
      <c r="AAZ36" s="97"/>
      <c r="ABA36" s="97"/>
      <c r="ABB36" s="97"/>
      <c r="ABC36" s="97"/>
      <c r="ABD36" s="97"/>
      <c r="ABE36" s="97"/>
      <c r="ABF36" s="97"/>
      <c r="ABG36" s="97"/>
      <c r="ABH36" s="97"/>
      <c r="ABI36" s="97"/>
      <c r="ABJ36" s="97"/>
      <c r="ABK36" s="97"/>
      <c r="ABL36" s="97"/>
      <c r="ABM36" s="97"/>
      <c r="ABN36" s="97"/>
      <c r="ABO36" s="97"/>
      <c r="ABP36" s="97"/>
      <c r="ABQ36" s="97"/>
      <c r="ABR36" s="97"/>
      <c r="ABS36" s="97"/>
      <c r="ABT36" s="97"/>
      <c r="ABU36" s="97"/>
      <c r="ABV36" s="97"/>
      <c r="ABW36" s="97"/>
      <c r="ABX36" s="97"/>
      <c r="ABY36" s="97"/>
      <c r="ABZ36" s="97"/>
      <c r="ACA36" s="97"/>
      <c r="ACB36" s="97"/>
      <c r="ACC36" s="97"/>
      <c r="ACD36" s="97"/>
      <c r="ACE36" s="97"/>
      <c r="ACF36" s="97"/>
      <c r="ACG36" s="97"/>
      <c r="ACH36" s="97"/>
      <c r="ACI36" s="97"/>
      <c r="ACJ36" s="97"/>
      <c r="ACK36" s="97"/>
      <c r="ACL36" s="97"/>
      <c r="ACM36" s="97"/>
      <c r="ACN36" s="97"/>
      <c r="ACO36" s="97"/>
      <c r="ACP36" s="97"/>
      <c r="ACQ36" s="97"/>
      <c r="ACR36" s="97"/>
      <c r="ACS36" s="97"/>
      <c r="ACT36" s="97"/>
      <c r="ACU36" s="97"/>
      <c r="ACV36" s="97"/>
      <c r="ACW36" s="97"/>
      <c r="ACX36" s="97"/>
      <c r="ACY36" s="97"/>
      <c r="ACZ36" s="97"/>
      <c r="ADA36" s="97"/>
      <c r="ADB36" s="97"/>
      <c r="ADC36" s="97"/>
      <c r="ADD36" s="97"/>
      <c r="ADE36" s="97"/>
      <c r="ADF36" s="97"/>
      <c r="ADG36" s="97"/>
      <c r="ADH36" s="97"/>
      <c r="ADI36" s="97"/>
      <c r="ADJ36" s="97"/>
      <c r="ADK36" s="97"/>
      <c r="ADL36" s="97"/>
      <c r="ADM36" s="97"/>
      <c r="ADN36" s="97"/>
      <c r="ADO36" s="97"/>
      <c r="ADP36" s="97"/>
      <c r="ADQ36" s="97"/>
      <c r="ADR36" s="97"/>
      <c r="ADS36" s="97"/>
      <c r="ADT36" s="97"/>
      <c r="ADU36" s="97"/>
      <c r="ADV36" s="97"/>
      <c r="ADW36" s="97"/>
      <c r="ADX36" s="97"/>
      <c r="ADY36" s="97"/>
      <c r="ADZ36" s="97"/>
      <c r="AEA36" s="97"/>
      <c r="AEB36" s="97"/>
      <c r="AEC36" s="97"/>
      <c r="AED36" s="97"/>
      <c r="AEE36" s="97"/>
      <c r="AEF36" s="97"/>
      <c r="AEG36" s="97"/>
      <c r="AEH36" s="97"/>
      <c r="AEI36" s="97"/>
      <c r="AEJ36" s="97"/>
      <c r="AEK36" s="97"/>
      <c r="AEL36" s="97"/>
      <c r="AEM36" s="97"/>
      <c r="AEN36" s="97"/>
      <c r="AEO36" s="97"/>
      <c r="AEP36" s="97"/>
      <c r="AEQ36" s="97"/>
      <c r="AER36" s="97"/>
      <c r="AES36" s="97"/>
      <c r="AET36" s="97"/>
      <c r="AEU36" s="97"/>
      <c r="AEV36" s="97"/>
      <c r="AEW36" s="97"/>
      <c r="AEX36" s="97"/>
      <c r="AEY36" s="97"/>
      <c r="AEZ36" s="97"/>
      <c r="AFA36" s="97"/>
      <c r="AFB36" s="97"/>
      <c r="AFC36" s="97"/>
      <c r="AFD36" s="97"/>
      <c r="AFE36" s="97"/>
      <c r="AFF36" s="97"/>
      <c r="AFG36" s="97"/>
      <c r="AFH36" s="97"/>
      <c r="AFI36" s="97"/>
      <c r="AFJ36" s="97"/>
      <c r="AFK36" s="97"/>
      <c r="AFL36" s="97"/>
      <c r="AFM36" s="97"/>
      <c r="AFN36" s="97"/>
      <c r="AFO36" s="97"/>
      <c r="AFP36" s="97"/>
      <c r="AFQ36" s="97"/>
      <c r="AFR36" s="97"/>
      <c r="AFS36" s="97"/>
      <c r="AFT36" s="97"/>
      <c r="AFU36" s="97"/>
      <c r="AFV36" s="97"/>
      <c r="AFW36" s="97"/>
      <c r="AFX36" s="97"/>
      <c r="AFY36" s="97"/>
      <c r="AFZ36" s="97"/>
      <c r="AGA36" s="97"/>
      <c r="AGB36" s="97"/>
      <c r="AGC36" s="97"/>
      <c r="AGD36" s="97"/>
      <c r="AGE36" s="97"/>
      <c r="AGF36" s="97"/>
      <c r="AGG36" s="97"/>
      <c r="AGH36" s="97"/>
      <c r="AGI36" s="97"/>
      <c r="AGJ36" s="97"/>
      <c r="AGK36" s="97"/>
      <c r="AGL36" s="97"/>
      <c r="AGM36" s="97"/>
      <c r="AGN36" s="97"/>
      <c r="AGO36" s="97"/>
      <c r="AGP36" s="97"/>
      <c r="AGQ36" s="97"/>
      <c r="AGR36" s="97"/>
      <c r="AGS36" s="97"/>
      <c r="AGT36" s="97"/>
      <c r="AGU36" s="97"/>
      <c r="AGV36" s="97"/>
      <c r="AGW36" s="97"/>
      <c r="AGX36" s="97"/>
      <c r="AGY36" s="97"/>
      <c r="AGZ36" s="97"/>
      <c r="AHA36" s="97"/>
      <c r="AHB36" s="97"/>
      <c r="AHC36" s="97"/>
      <c r="AHD36" s="97"/>
      <c r="AHE36" s="97"/>
      <c r="AHF36" s="97"/>
      <c r="AHG36" s="97"/>
      <c r="AHH36" s="97"/>
      <c r="AHI36" s="97"/>
      <c r="AHJ36" s="97"/>
      <c r="AHK36" s="97"/>
      <c r="AHL36" s="97"/>
      <c r="AHM36" s="97"/>
      <c r="AHN36" s="97"/>
      <c r="AHO36" s="97"/>
      <c r="AHP36" s="97"/>
      <c r="AHQ36" s="97"/>
      <c r="AHR36" s="97"/>
      <c r="AHS36" s="97"/>
      <c r="AHT36" s="97"/>
      <c r="AHU36" s="97"/>
      <c r="AHV36" s="97"/>
      <c r="AHW36" s="97"/>
      <c r="AHX36" s="97"/>
      <c r="AHY36" s="97"/>
      <c r="AHZ36" s="97"/>
      <c r="AIA36" s="97"/>
      <c r="AIB36" s="97"/>
      <c r="AIC36" s="97"/>
      <c r="AID36" s="97"/>
      <c r="AIE36" s="97"/>
      <c r="AIF36" s="97"/>
      <c r="AIG36" s="97"/>
      <c r="AIH36" s="97"/>
      <c r="AII36" s="97"/>
      <c r="AIJ36" s="97"/>
      <c r="AIK36" s="97"/>
      <c r="AIL36" s="97"/>
      <c r="AIM36" s="97"/>
      <c r="AIN36" s="97"/>
      <c r="AIO36" s="97"/>
      <c r="AIP36" s="97"/>
      <c r="AIQ36" s="97"/>
      <c r="AIR36" s="97"/>
      <c r="AIS36" s="97"/>
      <c r="AIT36" s="97"/>
      <c r="AIU36" s="97"/>
      <c r="AIV36" s="97"/>
      <c r="AIW36" s="97"/>
      <c r="AIX36" s="97"/>
      <c r="AIY36" s="97"/>
      <c r="AIZ36" s="97"/>
      <c r="AJA36" s="97"/>
      <c r="AJB36" s="97"/>
      <c r="AJC36" s="97"/>
      <c r="AJD36" s="97"/>
      <c r="AJE36" s="97"/>
      <c r="AJF36" s="97"/>
      <c r="AJG36" s="97"/>
      <c r="AJH36" s="97"/>
      <c r="AJI36" s="97"/>
      <c r="AJJ36" s="97"/>
      <c r="AJK36" s="97"/>
      <c r="AJL36" s="97"/>
      <c r="AJM36" s="97"/>
      <c r="AJN36" s="97"/>
      <c r="AJO36" s="97"/>
      <c r="AJP36" s="97"/>
      <c r="AJQ36" s="97"/>
      <c r="AJR36" s="97"/>
      <c r="AJS36" s="97"/>
      <c r="AJT36" s="97"/>
      <c r="AJU36" s="97"/>
      <c r="AJV36" s="97"/>
      <c r="AJW36" s="97"/>
      <c r="AJX36" s="97"/>
      <c r="AJY36" s="97"/>
      <c r="AJZ36" s="97"/>
      <c r="AKA36" s="97"/>
      <c r="AKB36" s="97"/>
      <c r="AKC36" s="97"/>
      <c r="AKD36" s="97"/>
      <c r="AKE36" s="97"/>
      <c r="AKF36" s="97"/>
      <c r="AKG36" s="97"/>
      <c r="AKH36" s="97"/>
      <c r="AKI36" s="97"/>
      <c r="AKJ36" s="97"/>
      <c r="AKK36" s="97"/>
      <c r="AKL36" s="97"/>
      <c r="AKM36" s="97"/>
      <c r="AKN36" s="97"/>
      <c r="AKO36" s="97"/>
      <c r="AKP36" s="97"/>
      <c r="AKQ36" s="97"/>
      <c r="AKR36" s="97"/>
      <c r="AKS36" s="97"/>
      <c r="AKT36" s="97"/>
      <c r="AKU36" s="97"/>
      <c r="AKV36" s="97"/>
      <c r="AKW36" s="97"/>
      <c r="AKX36" s="97"/>
      <c r="AKY36" s="97"/>
      <c r="AKZ36" s="97"/>
      <c r="ALA36" s="97"/>
      <c r="ALB36" s="97"/>
      <c r="ALC36" s="97"/>
      <c r="ALD36" s="97"/>
      <c r="ALE36" s="97"/>
      <c r="ALF36" s="97"/>
      <c r="ALG36" s="97"/>
      <c r="ALH36" s="97"/>
      <c r="ALI36" s="97"/>
      <c r="ALJ36" s="97"/>
      <c r="ALK36" s="97"/>
      <c r="ALL36" s="97"/>
      <c r="ALM36" s="97"/>
      <c r="ALN36" s="97"/>
      <c r="ALO36" s="97"/>
      <c r="ALP36" s="97"/>
      <c r="ALQ36" s="97"/>
      <c r="ALR36" s="97"/>
      <c r="ALS36" s="97"/>
      <c r="ALT36" s="97"/>
      <c r="ALU36" s="97"/>
      <c r="ALV36" s="97"/>
      <c r="ALW36" s="97"/>
      <c r="ALX36" s="97"/>
      <c r="ALY36" s="97"/>
      <c r="ALZ36" s="97"/>
      <c r="AMA36" s="97"/>
    </row>
    <row r="37" spans="1:1015" ht="25.5" customHeight="1" x14ac:dyDescent="0.2">
      <c r="A37" s="30" t="s">
        <v>200</v>
      </c>
      <c r="B37" s="138">
        <f>SUM(B38+B39)</f>
        <v>112048</v>
      </c>
      <c r="C37" s="138">
        <f t="shared" ref="C37:H37" si="10">SUM(C38+C39)</f>
        <v>0</v>
      </c>
      <c r="D37" s="138">
        <f t="shared" si="10"/>
        <v>185077</v>
      </c>
      <c r="E37" s="138">
        <f t="shared" si="10"/>
        <v>162487</v>
      </c>
      <c r="F37" s="138">
        <f t="shared" si="10"/>
        <v>0</v>
      </c>
      <c r="G37" s="138">
        <f t="shared" si="10"/>
        <v>0</v>
      </c>
      <c r="H37" s="138">
        <f t="shared" si="10"/>
        <v>1154</v>
      </c>
    </row>
    <row r="38" spans="1:1015" ht="25.5" x14ac:dyDescent="0.2">
      <c r="A38" s="16" t="s">
        <v>189</v>
      </c>
      <c r="B38" s="217">
        <v>47697</v>
      </c>
      <c r="C38" s="217">
        <v>0</v>
      </c>
      <c r="D38" s="217">
        <v>52786</v>
      </c>
      <c r="E38" s="217">
        <v>45750</v>
      </c>
      <c r="F38" s="217">
        <v>0</v>
      </c>
      <c r="G38" s="217">
        <v>0</v>
      </c>
      <c r="H38" s="217">
        <v>1154</v>
      </c>
    </row>
    <row r="39" spans="1:1015" ht="42" customHeight="1" x14ac:dyDescent="0.2">
      <c r="A39" s="32" t="s">
        <v>190</v>
      </c>
      <c r="B39" s="217">
        <v>64351</v>
      </c>
      <c r="C39" s="217">
        <v>0</v>
      </c>
      <c r="D39" s="217">
        <v>132291</v>
      </c>
      <c r="E39" s="217">
        <v>116737</v>
      </c>
      <c r="F39" s="217">
        <v>0</v>
      </c>
      <c r="G39" s="217">
        <v>0</v>
      </c>
      <c r="H39" s="217">
        <v>0</v>
      </c>
    </row>
    <row r="40" spans="1:1015" ht="19.5" customHeight="1" x14ac:dyDescent="0.2">
      <c r="A40" s="11" t="s">
        <v>201</v>
      </c>
      <c r="B40" s="138">
        <f>SUM(B41+B42+B43)</f>
        <v>581480</v>
      </c>
      <c r="C40" s="138">
        <f t="shared" ref="C40:H40" si="11">SUM(C41+C42+C43)</f>
        <v>4402</v>
      </c>
      <c r="D40" s="138">
        <f t="shared" si="11"/>
        <v>969563</v>
      </c>
      <c r="E40" s="138">
        <f t="shared" si="11"/>
        <v>698184</v>
      </c>
      <c r="F40" s="138">
        <f t="shared" si="11"/>
        <v>4307</v>
      </c>
      <c r="G40" s="138">
        <f t="shared" si="11"/>
        <v>3680</v>
      </c>
      <c r="H40" s="138">
        <f t="shared" si="11"/>
        <v>36300</v>
      </c>
    </row>
    <row r="41" spans="1:1015" ht="25.5" x14ac:dyDescent="0.2">
      <c r="A41" s="16" t="s">
        <v>191</v>
      </c>
      <c r="B41" s="168">
        <v>202732</v>
      </c>
      <c r="C41" s="168">
        <v>0</v>
      </c>
      <c r="D41" s="168">
        <v>337463</v>
      </c>
      <c r="E41" s="168">
        <v>212296</v>
      </c>
      <c r="F41" s="168">
        <v>0</v>
      </c>
      <c r="G41" s="168">
        <v>0</v>
      </c>
      <c r="H41" s="168">
        <v>36095</v>
      </c>
    </row>
    <row r="42" spans="1:1015" ht="38.25" x14ac:dyDescent="0.2">
      <c r="A42" s="16" t="s">
        <v>192</v>
      </c>
      <c r="B42" s="168">
        <v>290473</v>
      </c>
      <c r="C42" s="168">
        <v>1193</v>
      </c>
      <c r="D42" s="168">
        <v>509165</v>
      </c>
      <c r="E42" s="168">
        <v>378322</v>
      </c>
      <c r="F42" s="168">
        <v>2013</v>
      </c>
      <c r="G42" s="168">
        <v>1474</v>
      </c>
      <c r="H42" s="168">
        <v>0</v>
      </c>
    </row>
    <row r="43" spans="1:1015" ht="27" customHeight="1" x14ac:dyDescent="0.2">
      <c r="A43" s="16" t="s">
        <v>193</v>
      </c>
      <c r="B43" s="168">
        <v>88275</v>
      </c>
      <c r="C43" s="168">
        <v>3209</v>
      </c>
      <c r="D43" s="168">
        <v>122935</v>
      </c>
      <c r="E43" s="168">
        <v>107566</v>
      </c>
      <c r="F43" s="168">
        <v>2294</v>
      </c>
      <c r="G43" s="168">
        <v>2206</v>
      </c>
      <c r="H43" s="168">
        <v>205</v>
      </c>
    </row>
    <row r="44" spans="1:1015" ht="27" customHeight="1" x14ac:dyDescent="0.2">
      <c r="A44" s="19" t="s">
        <v>202</v>
      </c>
      <c r="B44" s="73">
        <f>B46+B47</f>
        <v>89942</v>
      </c>
      <c r="C44" s="73">
        <f t="shared" ref="C44:H44" si="12">C46+C47</f>
        <v>235</v>
      </c>
      <c r="D44" s="73">
        <f t="shared" si="12"/>
        <v>148973</v>
      </c>
      <c r="E44" s="73">
        <f t="shared" si="12"/>
        <v>121849</v>
      </c>
      <c r="F44" s="73">
        <f t="shared" si="12"/>
        <v>1189</v>
      </c>
      <c r="G44" s="73">
        <f t="shared" si="12"/>
        <v>695</v>
      </c>
      <c r="H44" s="73">
        <f t="shared" si="12"/>
        <v>10</v>
      </c>
    </row>
    <row r="45" spans="1:1015" ht="12.75" hidden="1" customHeight="1" x14ac:dyDescent="0.2">
      <c r="A45" s="152" t="s">
        <v>194</v>
      </c>
      <c r="B45" s="146"/>
      <c r="C45" s="146"/>
      <c r="D45" s="146"/>
      <c r="E45" s="146"/>
      <c r="F45" s="146"/>
      <c r="G45" s="146"/>
      <c r="H45" s="146"/>
    </row>
    <row r="46" spans="1:1015" ht="20.25" customHeight="1" x14ac:dyDescent="0.2">
      <c r="A46" s="153" t="s">
        <v>194</v>
      </c>
      <c r="B46" s="177">
        <v>60945</v>
      </c>
      <c r="C46" s="177">
        <v>0</v>
      </c>
      <c r="D46" s="177">
        <v>95885</v>
      </c>
      <c r="E46" s="177">
        <v>88465</v>
      </c>
      <c r="F46" s="177">
        <v>0</v>
      </c>
      <c r="G46" s="177">
        <v>0</v>
      </c>
      <c r="H46" s="177">
        <v>10</v>
      </c>
    </row>
    <row r="47" spans="1:1015" ht="48" customHeight="1" x14ac:dyDescent="0.2">
      <c r="A47" s="153" t="s">
        <v>195</v>
      </c>
      <c r="B47" s="177">
        <v>28997</v>
      </c>
      <c r="C47" s="177">
        <v>235</v>
      </c>
      <c r="D47" s="177">
        <v>53088</v>
      </c>
      <c r="E47" s="177">
        <v>33384</v>
      </c>
      <c r="F47" s="177">
        <v>1189</v>
      </c>
      <c r="G47" s="177">
        <v>695</v>
      </c>
      <c r="H47" s="177">
        <v>0</v>
      </c>
    </row>
    <row r="48" spans="1:1015" ht="27.75" customHeight="1" x14ac:dyDescent="0.2">
      <c r="A48" s="154" t="s">
        <v>206</v>
      </c>
      <c r="B48" s="155">
        <f>SUM(B8+B11+B14+B19)</f>
        <v>13838853</v>
      </c>
      <c r="C48" s="155">
        <f t="shared" ref="C48:H48" si="13">SUM(C8+C11+C14+C19)</f>
        <v>7988293</v>
      </c>
      <c r="D48" s="155">
        <f t="shared" si="13"/>
        <v>24180162</v>
      </c>
      <c r="E48" s="155">
        <f t="shared" si="13"/>
        <v>17022377</v>
      </c>
      <c r="F48" s="155">
        <f t="shared" si="13"/>
        <v>12984842</v>
      </c>
      <c r="G48" s="155">
        <f t="shared" si="13"/>
        <v>10074854</v>
      </c>
      <c r="H48" s="155">
        <f t="shared" si="13"/>
        <v>90581</v>
      </c>
    </row>
    <row r="53" spans="1:1" x14ac:dyDescent="0.2">
      <c r="A53" s="1"/>
    </row>
  </sheetData>
  <mergeCells count="13">
    <mergeCell ref="A1:A6"/>
    <mergeCell ref="B1:H1"/>
    <mergeCell ref="B2:H2"/>
    <mergeCell ref="B3:C3"/>
    <mergeCell ref="D3:G3"/>
    <mergeCell ref="H3:H6"/>
    <mergeCell ref="B4:B6"/>
    <mergeCell ref="C4:C6"/>
    <mergeCell ref="D4:D6"/>
    <mergeCell ref="E4:E6"/>
    <mergeCell ref="F4:G4"/>
    <mergeCell ref="F5:F6"/>
    <mergeCell ref="G5:G6"/>
  </mergeCells>
  <pageMargins left="0.75" right="0.75" top="1" bottom="1" header="0.51180555555555496" footer="0.51180555555555496"/>
  <pageSetup paperSize="9" firstPageNumber="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zoomScale="98" zoomScaleNormal="98" workbookViewId="0">
      <selection activeCell="G47" sqref="G47"/>
    </sheetView>
  </sheetViews>
  <sheetFormatPr defaultRowHeight="12.75" x14ac:dyDescent="0.2"/>
  <cols>
    <col min="1" max="1" width="52" style="39" customWidth="1"/>
    <col min="2" max="2" width="8.140625" style="39" customWidth="1"/>
    <col min="3" max="3" width="10.85546875" style="39" customWidth="1"/>
    <col min="4" max="4" width="0.42578125" style="39" hidden="1" customWidth="1"/>
    <col min="5" max="5" width="9.140625" style="39" customWidth="1"/>
    <col min="6" max="6" width="0.42578125" style="39" hidden="1" customWidth="1"/>
    <col min="7" max="7" width="9.28515625" style="39" customWidth="1"/>
    <col min="8" max="8" width="2.5703125" style="39" hidden="1" customWidth="1"/>
    <col min="9" max="9" width="10.5703125" style="39" customWidth="1"/>
    <col min="10" max="10" width="8.28515625" style="39" hidden="1" customWidth="1"/>
    <col min="11" max="11" width="8.42578125" style="39" customWidth="1"/>
    <col min="12" max="12" width="0.140625" style="39" hidden="1" customWidth="1"/>
    <col min="13" max="15" width="7.42578125" style="39" customWidth="1"/>
    <col min="16" max="16" width="10.140625" style="39" customWidth="1"/>
    <col min="17" max="17" width="10" style="39" customWidth="1"/>
    <col min="18" max="18" width="7.85546875" style="39" customWidth="1"/>
    <col min="19" max="19" width="10.42578125" style="39" customWidth="1"/>
    <col min="20" max="20" width="9.85546875" style="39" customWidth="1"/>
    <col min="21" max="21" width="8.7109375" style="39" customWidth="1"/>
    <col min="22" max="1025" width="8.7109375" customWidth="1"/>
  </cols>
  <sheetData>
    <row r="1" spans="1:25" x14ac:dyDescent="0.2">
      <c r="A1" s="271" t="s">
        <v>4</v>
      </c>
      <c r="B1" s="287" t="s">
        <v>73</v>
      </c>
      <c r="C1" s="287"/>
      <c r="D1" s="287"/>
      <c r="E1" s="287"/>
      <c r="F1" s="287"/>
      <c r="G1" s="287"/>
      <c r="H1" s="287"/>
      <c r="I1" s="287"/>
      <c r="J1" s="287"/>
      <c r="K1" s="287"/>
      <c r="L1" s="287"/>
      <c r="M1" s="287"/>
      <c r="N1" s="287"/>
      <c r="O1" s="287"/>
      <c r="P1" s="287"/>
      <c r="Q1" s="287"/>
      <c r="R1" s="287"/>
      <c r="S1" s="287"/>
      <c r="T1" s="287"/>
      <c r="U1" s="287"/>
    </row>
    <row r="2" spans="1:25" ht="12" customHeight="1" x14ac:dyDescent="0.2">
      <c r="A2" s="271"/>
      <c r="B2" s="287"/>
      <c r="C2" s="287"/>
      <c r="D2" s="287"/>
      <c r="E2" s="287"/>
      <c r="F2" s="287"/>
      <c r="G2" s="287"/>
      <c r="H2" s="287"/>
      <c r="I2" s="287"/>
      <c r="J2" s="287"/>
      <c r="K2" s="287"/>
      <c r="L2" s="287"/>
      <c r="M2" s="287"/>
      <c r="N2" s="287"/>
      <c r="O2" s="287"/>
      <c r="P2" s="287"/>
      <c r="Q2" s="287"/>
      <c r="R2" s="287"/>
      <c r="S2" s="287"/>
      <c r="T2" s="287"/>
      <c r="U2" s="287"/>
    </row>
    <row r="3" spans="1:25" ht="12.75" hidden="1" customHeight="1" x14ac:dyDescent="0.2">
      <c r="A3" s="271"/>
      <c r="B3" s="278" t="s">
        <v>80</v>
      </c>
      <c r="C3" s="301" t="s">
        <v>81</v>
      </c>
      <c r="D3" s="107"/>
      <c r="E3" s="178" t="s">
        <v>82</v>
      </c>
      <c r="F3" s="179"/>
      <c r="G3" s="179"/>
      <c r="H3" s="180"/>
      <c r="I3" s="279" t="s">
        <v>83</v>
      </c>
      <c r="J3" s="279"/>
      <c r="K3" s="279"/>
      <c r="L3" s="279"/>
      <c r="M3" s="277" t="s">
        <v>84</v>
      </c>
      <c r="N3" s="277" t="s">
        <v>85</v>
      </c>
      <c r="O3" s="277" t="s">
        <v>86</v>
      </c>
      <c r="P3" s="277" t="s">
        <v>87</v>
      </c>
      <c r="Q3" s="277" t="s">
        <v>88</v>
      </c>
      <c r="R3" s="277" t="s">
        <v>89</v>
      </c>
      <c r="S3" s="277" t="s">
        <v>90</v>
      </c>
      <c r="T3" s="277" t="s">
        <v>91</v>
      </c>
      <c r="U3" s="277" t="s">
        <v>92</v>
      </c>
    </row>
    <row r="4" spans="1:25" ht="31.5" customHeight="1" x14ac:dyDescent="0.2">
      <c r="A4" s="271"/>
      <c r="B4" s="278"/>
      <c r="C4" s="301"/>
      <c r="D4" s="108"/>
      <c r="E4" s="302" t="s">
        <v>211</v>
      </c>
      <c r="F4" s="303"/>
      <c r="G4" s="303"/>
      <c r="H4" s="181"/>
      <c r="I4" s="279"/>
      <c r="J4" s="279"/>
      <c r="K4" s="279"/>
      <c r="L4" s="279"/>
      <c r="M4" s="277"/>
      <c r="N4" s="277"/>
      <c r="O4" s="277"/>
      <c r="P4" s="277"/>
      <c r="Q4" s="277"/>
      <c r="R4" s="277"/>
      <c r="S4" s="277"/>
      <c r="T4" s="277"/>
      <c r="U4" s="277"/>
    </row>
    <row r="5" spans="1:25" ht="12.75" customHeight="1" x14ac:dyDescent="0.2">
      <c r="A5" s="271"/>
      <c r="B5" s="278"/>
      <c r="C5" s="301"/>
      <c r="D5" s="108"/>
      <c r="E5" s="278" t="s">
        <v>29</v>
      </c>
      <c r="F5" s="278"/>
      <c r="G5" s="278" t="s">
        <v>93</v>
      </c>
      <c r="H5" s="278"/>
      <c r="I5" s="301" t="s">
        <v>29</v>
      </c>
      <c r="J5" s="108"/>
      <c r="K5" s="278" t="s">
        <v>94</v>
      </c>
      <c r="L5" s="278"/>
      <c r="M5" s="277"/>
      <c r="N5" s="277"/>
      <c r="O5" s="277"/>
      <c r="P5" s="277"/>
      <c r="Q5" s="277"/>
      <c r="R5" s="277"/>
      <c r="S5" s="277"/>
      <c r="T5" s="277"/>
      <c r="U5" s="277"/>
    </row>
    <row r="6" spans="1:25" ht="65.25" customHeight="1" x14ac:dyDescent="0.2">
      <c r="A6" s="271"/>
      <c r="B6" s="278"/>
      <c r="C6" s="301"/>
      <c r="D6" s="109"/>
      <c r="E6" s="278"/>
      <c r="F6" s="278"/>
      <c r="G6" s="278"/>
      <c r="H6" s="278"/>
      <c r="I6" s="301"/>
      <c r="J6" s="109"/>
      <c r="K6" s="278"/>
      <c r="L6" s="278"/>
      <c r="M6" s="277"/>
      <c r="N6" s="277"/>
      <c r="O6" s="277"/>
      <c r="P6" s="277"/>
      <c r="Q6" s="277"/>
      <c r="R6" s="277"/>
      <c r="S6" s="277"/>
      <c r="T6" s="277"/>
      <c r="U6" s="277"/>
    </row>
    <row r="7" spans="1:25" x14ac:dyDescent="0.2">
      <c r="A7" s="70" t="s">
        <v>95</v>
      </c>
      <c r="B7" s="70">
        <v>79</v>
      </c>
      <c r="C7" s="271">
        <v>80</v>
      </c>
      <c r="D7" s="271"/>
      <c r="E7" s="271">
        <v>81</v>
      </c>
      <c r="F7" s="271"/>
      <c r="G7" s="271">
        <v>82</v>
      </c>
      <c r="H7" s="271"/>
      <c r="I7" s="271">
        <v>83</v>
      </c>
      <c r="J7" s="271"/>
      <c r="K7" s="271">
        <v>84</v>
      </c>
      <c r="L7" s="271"/>
      <c r="M7" s="68">
        <v>85</v>
      </c>
      <c r="N7" s="68">
        <v>86</v>
      </c>
      <c r="O7" s="68">
        <v>87</v>
      </c>
      <c r="P7" s="68">
        <v>88</v>
      </c>
      <c r="Q7" s="68">
        <v>89</v>
      </c>
      <c r="R7" s="70">
        <v>90</v>
      </c>
      <c r="S7" s="68">
        <v>91</v>
      </c>
      <c r="T7" s="70">
        <v>92</v>
      </c>
      <c r="U7" s="70">
        <v>93</v>
      </c>
      <c r="Y7" s="97"/>
    </row>
    <row r="8" spans="1:25" ht="16.5" customHeight="1" x14ac:dyDescent="0.2">
      <c r="A8" s="147" t="s">
        <v>172</v>
      </c>
      <c r="B8" s="137">
        <f>SUM(B9+B10)</f>
        <v>2</v>
      </c>
      <c r="C8" s="137">
        <f t="shared" ref="C8:U8" si="0">SUM(C9+C10)</f>
        <v>2</v>
      </c>
      <c r="D8" s="137">
        <f t="shared" si="0"/>
        <v>257</v>
      </c>
      <c r="E8" s="137">
        <f t="shared" si="0"/>
        <v>257</v>
      </c>
      <c r="F8" s="137">
        <f t="shared" si="0"/>
        <v>81</v>
      </c>
      <c r="G8" s="137">
        <f t="shared" si="0"/>
        <v>255</v>
      </c>
      <c r="H8" s="137">
        <f t="shared" si="0"/>
        <v>2</v>
      </c>
      <c r="I8" s="137">
        <f t="shared" si="0"/>
        <v>81</v>
      </c>
      <c r="J8" s="137">
        <f t="shared" si="0"/>
        <v>0</v>
      </c>
      <c r="K8" s="137">
        <f t="shared" si="0"/>
        <v>78</v>
      </c>
      <c r="L8" s="137">
        <f t="shared" si="0"/>
        <v>7</v>
      </c>
      <c r="M8" s="137">
        <f t="shared" si="0"/>
        <v>2</v>
      </c>
      <c r="N8" s="137">
        <f t="shared" si="0"/>
        <v>0</v>
      </c>
      <c r="O8" s="137">
        <f t="shared" si="0"/>
        <v>0</v>
      </c>
      <c r="P8" s="137">
        <f t="shared" si="0"/>
        <v>7</v>
      </c>
      <c r="Q8" s="137">
        <f t="shared" si="0"/>
        <v>2</v>
      </c>
      <c r="R8" s="137">
        <f t="shared" si="0"/>
        <v>14</v>
      </c>
      <c r="S8" s="137">
        <f t="shared" si="0"/>
        <v>17950</v>
      </c>
      <c r="T8" s="137">
        <f t="shared" si="0"/>
        <v>18192</v>
      </c>
      <c r="U8" s="137">
        <f t="shared" si="0"/>
        <v>501</v>
      </c>
    </row>
    <row r="9" spans="1:25" ht="16.5" customHeight="1" x14ac:dyDescent="0.2">
      <c r="A9" s="124" t="s">
        <v>165</v>
      </c>
      <c r="B9" s="175">
        <v>1</v>
      </c>
      <c r="C9" s="175">
        <v>1</v>
      </c>
      <c r="D9" s="223">
        <v>197</v>
      </c>
      <c r="E9" s="175">
        <v>197</v>
      </c>
      <c r="F9" s="175">
        <v>66</v>
      </c>
      <c r="G9" s="175">
        <v>195</v>
      </c>
      <c r="H9" s="175">
        <v>0</v>
      </c>
      <c r="I9" s="175">
        <v>66</v>
      </c>
      <c r="J9" s="175">
        <v>0</v>
      </c>
      <c r="K9" s="175">
        <v>63</v>
      </c>
      <c r="L9" s="175">
        <v>5</v>
      </c>
      <c r="M9" s="175">
        <v>0</v>
      </c>
      <c r="N9" s="175">
        <v>0</v>
      </c>
      <c r="O9" s="174">
        <v>0</v>
      </c>
      <c r="P9" s="174">
        <v>5</v>
      </c>
      <c r="Q9" s="174">
        <v>0</v>
      </c>
      <c r="R9" s="174">
        <v>2</v>
      </c>
      <c r="S9" s="225">
        <v>6000</v>
      </c>
      <c r="T9" s="187">
        <v>5500</v>
      </c>
      <c r="U9" s="187">
        <v>293</v>
      </c>
    </row>
    <row r="10" spans="1:25" ht="14.25" customHeight="1" x14ac:dyDescent="0.2">
      <c r="A10" s="124" t="s">
        <v>170</v>
      </c>
      <c r="B10" s="175">
        <v>1</v>
      </c>
      <c r="C10" s="175">
        <v>1</v>
      </c>
      <c r="D10" s="224">
        <v>60</v>
      </c>
      <c r="E10" s="175">
        <v>60</v>
      </c>
      <c r="F10" s="175">
        <v>15</v>
      </c>
      <c r="G10" s="175">
        <v>60</v>
      </c>
      <c r="H10" s="175">
        <v>2</v>
      </c>
      <c r="I10" s="175">
        <v>15</v>
      </c>
      <c r="J10" s="175">
        <v>0</v>
      </c>
      <c r="K10" s="175">
        <v>15</v>
      </c>
      <c r="L10" s="175">
        <v>2</v>
      </c>
      <c r="M10" s="175">
        <v>2</v>
      </c>
      <c r="N10" s="175">
        <v>0</v>
      </c>
      <c r="O10" s="175">
        <v>0</v>
      </c>
      <c r="P10" s="175">
        <v>2</v>
      </c>
      <c r="Q10" s="175">
        <v>2</v>
      </c>
      <c r="R10" s="175">
        <v>12</v>
      </c>
      <c r="S10" s="175">
        <v>11950</v>
      </c>
      <c r="T10" s="175">
        <v>12692</v>
      </c>
      <c r="U10" s="175">
        <v>208</v>
      </c>
    </row>
    <row r="11" spans="1:25" ht="15.75" customHeight="1" x14ac:dyDescent="0.2">
      <c r="A11" s="147" t="s">
        <v>171</v>
      </c>
      <c r="B11" s="137">
        <f>SUM(B12+B13)</f>
        <v>1097</v>
      </c>
      <c r="C11" s="137">
        <f t="shared" ref="C11:U11" si="1">SUM(C12+C13)</f>
        <v>1080</v>
      </c>
      <c r="D11" s="137">
        <f t="shared" si="1"/>
        <v>4822</v>
      </c>
      <c r="E11" s="137">
        <f t="shared" si="1"/>
        <v>4822</v>
      </c>
      <c r="F11" s="137">
        <f t="shared" si="1"/>
        <v>3448</v>
      </c>
      <c r="G11" s="137">
        <f t="shared" si="1"/>
        <v>4617</v>
      </c>
      <c r="H11" s="137">
        <f t="shared" si="1"/>
        <v>104</v>
      </c>
      <c r="I11" s="137">
        <f t="shared" si="1"/>
        <v>4088</v>
      </c>
      <c r="J11" s="137">
        <f t="shared" si="1"/>
        <v>8</v>
      </c>
      <c r="K11" s="137">
        <f t="shared" si="1"/>
        <v>4066</v>
      </c>
      <c r="L11" s="137">
        <f t="shared" si="1"/>
        <v>965</v>
      </c>
      <c r="M11" s="137">
        <f t="shared" si="1"/>
        <v>141</v>
      </c>
      <c r="N11" s="137">
        <f t="shared" si="1"/>
        <v>22</v>
      </c>
      <c r="O11" s="137">
        <f t="shared" si="1"/>
        <v>24</v>
      </c>
      <c r="P11" s="137">
        <f t="shared" si="1"/>
        <v>1113</v>
      </c>
      <c r="Q11" s="137">
        <f t="shared" si="1"/>
        <v>18</v>
      </c>
      <c r="R11" s="137">
        <f t="shared" si="1"/>
        <v>876</v>
      </c>
      <c r="S11" s="137">
        <f t="shared" si="1"/>
        <v>489520</v>
      </c>
      <c r="T11" s="137">
        <f t="shared" si="1"/>
        <v>709889</v>
      </c>
      <c r="U11" s="137">
        <f t="shared" si="1"/>
        <v>20138</v>
      </c>
    </row>
    <row r="12" spans="1:25" ht="15.75" customHeight="1" x14ac:dyDescent="0.2">
      <c r="A12" s="124" t="s">
        <v>174</v>
      </c>
      <c r="B12" s="175">
        <v>133</v>
      </c>
      <c r="C12" s="175">
        <v>131</v>
      </c>
      <c r="D12" s="175">
        <v>1283</v>
      </c>
      <c r="E12" s="175">
        <v>1283</v>
      </c>
      <c r="F12" s="175">
        <v>131</v>
      </c>
      <c r="G12" s="175">
        <v>1181</v>
      </c>
      <c r="H12" s="175"/>
      <c r="I12" s="175">
        <v>771</v>
      </c>
      <c r="J12" s="175"/>
      <c r="K12" s="175">
        <v>771</v>
      </c>
      <c r="L12" s="175"/>
      <c r="M12" s="175">
        <v>37</v>
      </c>
      <c r="N12" s="175">
        <v>14</v>
      </c>
      <c r="O12" s="175">
        <v>13</v>
      </c>
      <c r="P12" s="188">
        <v>148</v>
      </c>
      <c r="Q12" s="188">
        <v>13</v>
      </c>
      <c r="R12" s="188">
        <v>484</v>
      </c>
      <c r="S12" s="188">
        <v>142040</v>
      </c>
      <c r="T12" s="188">
        <v>297587</v>
      </c>
      <c r="U12" s="188">
        <v>5963</v>
      </c>
    </row>
    <row r="13" spans="1:25" ht="21" customHeight="1" x14ac:dyDescent="0.2">
      <c r="A13" s="124" t="s">
        <v>173</v>
      </c>
      <c r="B13" s="134">
        <v>964</v>
      </c>
      <c r="C13" s="134">
        <v>949</v>
      </c>
      <c r="D13" s="134">
        <v>3539</v>
      </c>
      <c r="E13" s="134">
        <v>3539</v>
      </c>
      <c r="F13" s="134">
        <v>3317</v>
      </c>
      <c r="G13" s="134">
        <v>3436</v>
      </c>
      <c r="H13" s="134">
        <v>104</v>
      </c>
      <c r="I13" s="134">
        <v>3317</v>
      </c>
      <c r="J13" s="134">
        <v>8</v>
      </c>
      <c r="K13" s="134">
        <v>3295</v>
      </c>
      <c r="L13" s="134">
        <v>965</v>
      </c>
      <c r="M13" s="134">
        <v>104</v>
      </c>
      <c r="N13" s="134">
        <v>8</v>
      </c>
      <c r="O13" s="134">
        <v>11</v>
      </c>
      <c r="P13" s="112">
        <v>965</v>
      </c>
      <c r="Q13" s="112">
        <v>5</v>
      </c>
      <c r="R13" s="112">
        <v>392</v>
      </c>
      <c r="S13" s="112">
        <v>347480</v>
      </c>
      <c r="T13" s="112">
        <v>412302</v>
      </c>
      <c r="U13" s="112">
        <v>14175</v>
      </c>
    </row>
    <row r="14" spans="1:25" ht="31.5" customHeight="1" x14ac:dyDescent="0.2">
      <c r="A14" s="147" t="s">
        <v>196</v>
      </c>
      <c r="B14" s="164">
        <f>SUM(B15+B16+B17+B18)</f>
        <v>650</v>
      </c>
      <c r="C14" s="164">
        <f t="shared" ref="C14:U14" si="2">SUM(C15+C16+C17+C18)</f>
        <v>460</v>
      </c>
      <c r="D14" s="164">
        <f t="shared" si="2"/>
        <v>0</v>
      </c>
      <c r="E14" s="164">
        <f t="shared" si="2"/>
        <v>1822</v>
      </c>
      <c r="F14" s="164">
        <f t="shared" si="2"/>
        <v>0</v>
      </c>
      <c r="G14" s="164">
        <f t="shared" si="2"/>
        <v>1540</v>
      </c>
      <c r="H14" s="164">
        <f t="shared" si="2"/>
        <v>0</v>
      </c>
      <c r="I14" s="164">
        <f t="shared" si="2"/>
        <v>1120</v>
      </c>
      <c r="J14" s="164">
        <f t="shared" si="2"/>
        <v>0</v>
      </c>
      <c r="K14" s="164">
        <f t="shared" si="2"/>
        <v>1008</v>
      </c>
      <c r="L14" s="164">
        <f t="shared" si="2"/>
        <v>0</v>
      </c>
      <c r="M14" s="164">
        <f t="shared" si="2"/>
        <v>161</v>
      </c>
      <c r="N14" s="164">
        <f t="shared" si="2"/>
        <v>50</v>
      </c>
      <c r="O14" s="164">
        <f t="shared" si="2"/>
        <v>53</v>
      </c>
      <c r="P14" s="164">
        <f t="shared" si="2"/>
        <v>99</v>
      </c>
      <c r="Q14" s="164">
        <f t="shared" si="2"/>
        <v>0</v>
      </c>
      <c r="R14" s="164">
        <f t="shared" si="2"/>
        <v>13</v>
      </c>
      <c r="S14" s="164">
        <f t="shared" si="2"/>
        <v>78124</v>
      </c>
      <c r="T14" s="164">
        <f t="shared" si="2"/>
        <v>76713</v>
      </c>
      <c r="U14" s="164">
        <f t="shared" si="2"/>
        <v>24140</v>
      </c>
    </row>
    <row r="15" spans="1:25" ht="17.25" customHeight="1" x14ac:dyDescent="0.2">
      <c r="A15" s="16" t="s">
        <v>175</v>
      </c>
      <c r="B15" s="135">
        <v>25</v>
      </c>
      <c r="C15" s="135">
        <v>25</v>
      </c>
      <c r="D15" s="135"/>
      <c r="E15" s="135">
        <v>787</v>
      </c>
      <c r="F15" s="135"/>
      <c r="G15" s="135">
        <v>761</v>
      </c>
      <c r="H15" s="135"/>
      <c r="I15" s="135">
        <v>486</v>
      </c>
      <c r="J15" s="135"/>
      <c r="K15" s="135">
        <v>484</v>
      </c>
      <c r="L15" s="135"/>
      <c r="M15" s="135">
        <v>27</v>
      </c>
      <c r="N15" s="135">
        <v>17</v>
      </c>
      <c r="O15" s="135">
        <v>11</v>
      </c>
      <c r="P15" s="10">
        <v>16</v>
      </c>
      <c r="Q15" s="10">
        <v>0</v>
      </c>
      <c r="R15" s="10">
        <v>6</v>
      </c>
      <c r="S15" s="10">
        <v>45069</v>
      </c>
      <c r="T15" s="10">
        <v>49294</v>
      </c>
      <c r="U15" s="10">
        <v>4992</v>
      </c>
    </row>
    <row r="16" spans="1:25" ht="44.25" customHeight="1" x14ac:dyDescent="0.2">
      <c r="A16" s="16" t="s">
        <v>176</v>
      </c>
      <c r="B16" s="214">
        <v>33</v>
      </c>
      <c r="C16" s="214">
        <v>28</v>
      </c>
      <c r="D16" s="214">
        <v>0</v>
      </c>
      <c r="E16" s="214">
        <v>169</v>
      </c>
      <c r="F16" s="214">
        <v>0</v>
      </c>
      <c r="G16" s="214">
        <v>133</v>
      </c>
      <c r="H16" s="214">
        <v>0</v>
      </c>
      <c r="I16" s="214">
        <v>135</v>
      </c>
      <c r="J16" s="214">
        <v>0</v>
      </c>
      <c r="K16" s="214">
        <v>114</v>
      </c>
      <c r="L16" s="214">
        <v>0</v>
      </c>
      <c r="M16" s="214">
        <v>7</v>
      </c>
      <c r="N16" s="214">
        <v>1</v>
      </c>
      <c r="O16" s="214">
        <v>4</v>
      </c>
      <c r="P16" s="214">
        <v>7</v>
      </c>
      <c r="Q16" s="214">
        <v>0</v>
      </c>
      <c r="R16" s="214">
        <v>0</v>
      </c>
      <c r="S16" s="214">
        <v>5210</v>
      </c>
      <c r="T16" s="214">
        <v>4804</v>
      </c>
      <c r="U16" s="214">
        <v>1584</v>
      </c>
    </row>
    <row r="17" spans="1:21" ht="29.25" customHeight="1" x14ac:dyDescent="0.2">
      <c r="A17" s="148" t="s">
        <v>177</v>
      </c>
      <c r="B17" s="215">
        <f>SUM(B43)</f>
        <v>29</v>
      </c>
      <c r="C17" s="215">
        <f t="shared" ref="C17:U17" si="3">SUM(C43)</f>
        <v>23</v>
      </c>
      <c r="D17" s="215">
        <f t="shared" si="3"/>
        <v>0</v>
      </c>
      <c r="E17" s="215">
        <f t="shared" si="3"/>
        <v>126</v>
      </c>
      <c r="F17" s="215">
        <f t="shared" si="3"/>
        <v>0</v>
      </c>
      <c r="G17" s="215">
        <f t="shared" si="3"/>
        <v>106</v>
      </c>
      <c r="H17" s="215">
        <f t="shared" si="3"/>
        <v>0</v>
      </c>
      <c r="I17" s="215">
        <f t="shared" si="3"/>
        <v>111</v>
      </c>
      <c r="J17" s="215">
        <f t="shared" si="3"/>
        <v>0</v>
      </c>
      <c r="K17" s="215">
        <f t="shared" si="3"/>
        <v>95</v>
      </c>
      <c r="L17" s="215">
        <f t="shared" si="3"/>
        <v>0</v>
      </c>
      <c r="M17" s="215">
        <f t="shared" si="3"/>
        <v>4</v>
      </c>
      <c r="N17" s="215">
        <f t="shared" si="3"/>
        <v>0</v>
      </c>
      <c r="O17" s="215">
        <f t="shared" si="3"/>
        <v>0</v>
      </c>
      <c r="P17" s="215">
        <f t="shared" si="3"/>
        <v>7</v>
      </c>
      <c r="Q17" s="215">
        <f t="shared" si="3"/>
        <v>0</v>
      </c>
      <c r="R17" s="215">
        <f t="shared" si="3"/>
        <v>0</v>
      </c>
      <c r="S17" s="215">
        <f t="shared" si="3"/>
        <v>3019</v>
      </c>
      <c r="T17" s="215">
        <f t="shared" si="3"/>
        <v>3244</v>
      </c>
      <c r="U17" s="215">
        <f t="shared" si="3"/>
        <v>919</v>
      </c>
    </row>
    <row r="18" spans="1:21" ht="18.75" customHeight="1" x14ac:dyDescent="0.2">
      <c r="A18" s="124" t="s">
        <v>178</v>
      </c>
      <c r="B18" s="175">
        <v>563</v>
      </c>
      <c r="C18" s="175">
        <v>384</v>
      </c>
      <c r="D18" s="175"/>
      <c r="E18" s="175">
        <v>740</v>
      </c>
      <c r="F18" s="175"/>
      <c r="G18" s="175">
        <v>540</v>
      </c>
      <c r="H18" s="175"/>
      <c r="I18" s="175">
        <v>388</v>
      </c>
      <c r="J18" s="175"/>
      <c r="K18" s="175">
        <v>315</v>
      </c>
      <c r="L18" s="175"/>
      <c r="M18" s="175">
        <v>123</v>
      </c>
      <c r="N18" s="175">
        <v>32</v>
      </c>
      <c r="O18" s="175">
        <v>38</v>
      </c>
      <c r="P18" s="188">
        <v>69</v>
      </c>
      <c r="Q18" s="188">
        <v>0</v>
      </c>
      <c r="R18" s="188">
        <v>7</v>
      </c>
      <c r="S18" s="188">
        <v>24826</v>
      </c>
      <c r="T18" s="188">
        <v>19371</v>
      </c>
      <c r="U18" s="188">
        <v>16645</v>
      </c>
    </row>
    <row r="19" spans="1:21" ht="15" customHeight="1" x14ac:dyDescent="0.2">
      <c r="A19" s="147" t="s">
        <v>197</v>
      </c>
      <c r="B19" s="137">
        <f>SUM(B20+B21+B24+B25+B26+B27+B32)</f>
        <v>25</v>
      </c>
      <c r="C19" s="137">
        <f t="shared" ref="C19:U19" si="4">SUM(C20+C21+C24+C25+C26+C27+C32)</f>
        <v>24</v>
      </c>
      <c r="D19" s="137">
        <f t="shared" si="4"/>
        <v>0</v>
      </c>
      <c r="E19" s="137">
        <f t="shared" si="4"/>
        <v>160</v>
      </c>
      <c r="F19" s="137">
        <f t="shared" si="4"/>
        <v>0</v>
      </c>
      <c r="G19" s="137">
        <f t="shared" si="4"/>
        <v>158</v>
      </c>
      <c r="H19" s="137">
        <f t="shared" si="4"/>
        <v>0</v>
      </c>
      <c r="I19" s="137">
        <f t="shared" si="4"/>
        <v>40</v>
      </c>
      <c r="J19" s="137">
        <f t="shared" si="4"/>
        <v>0</v>
      </c>
      <c r="K19" s="137">
        <f t="shared" si="4"/>
        <v>38</v>
      </c>
      <c r="L19" s="137">
        <f t="shared" si="4"/>
        <v>0</v>
      </c>
      <c r="M19" s="137">
        <f t="shared" si="4"/>
        <v>13</v>
      </c>
      <c r="N19" s="137">
        <f t="shared" si="4"/>
        <v>7</v>
      </c>
      <c r="O19" s="137">
        <f t="shared" si="4"/>
        <v>6</v>
      </c>
      <c r="P19" s="137">
        <f t="shared" si="4"/>
        <v>7</v>
      </c>
      <c r="Q19" s="137">
        <f t="shared" si="4"/>
        <v>1</v>
      </c>
      <c r="R19" s="137">
        <f t="shared" si="4"/>
        <v>1</v>
      </c>
      <c r="S19" s="137">
        <f t="shared" si="4"/>
        <v>2899</v>
      </c>
      <c r="T19" s="137">
        <f t="shared" si="4"/>
        <v>10021</v>
      </c>
      <c r="U19" s="137">
        <f t="shared" si="4"/>
        <v>638</v>
      </c>
    </row>
    <row r="20" spans="1:21" ht="27" customHeight="1" x14ac:dyDescent="0.2">
      <c r="A20" s="150" t="s">
        <v>179</v>
      </c>
      <c r="B20" s="134">
        <v>6</v>
      </c>
      <c r="C20" s="134">
        <v>5</v>
      </c>
      <c r="D20" s="134"/>
      <c r="E20" s="134">
        <v>84</v>
      </c>
      <c r="F20" s="134"/>
      <c r="G20" s="134">
        <v>84</v>
      </c>
      <c r="H20" s="134"/>
      <c r="I20" s="134">
        <v>10</v>
      </c>
      <c r="J20" s="134"/>
      <c r="K20" s="134">
        <v>10</v>
      </c>
      <c r="L20" s="134"/>
      <c r="M20" s="134">
        <v>2</v>
      </c>
      <c r="N20" s="134">
        <v>2</v>
      </c>
      <c r="O20" s="134">
        <v>1</v>
      </c>
      <c r="P20" s="49">
        <v>4</v>
      </c>
      <c r="Q20" s="6">
        <v>0</v>
      </c>
      <c r="R20" s="6">
        <v>1</v>
      </c>
      <c r="S20" s="6">
        <v>1419</v>
      </c>
      <c r="T20" s="6">
        <v>8541</v>
      </c>
      <c r="U20" s="6">
        <v>248</v>
      </c>
    </row>
    <row r="21" spans="1:21" ht="31.5" customHeight="1" x14ac:dyDescent="0.2">
      <c r="A21" s="149" t="s">
        <v>208</v>
      </c>
      <c r="B21" s="138">
        <f>SUM(B22+B23)</f>
        <v>9</v>
      </c>
      <c r="C21" s="138">
        <f t="shared" ref="C21:U21" si="5">SUM(C22+C23)</f>
        <v>9</v>
      </c>
      <c r="D21" s="138">
        <f t="shared" si="5"/>
        <v>0</v>
      </c>
      <c r="E21" s="138">
        <f t="shared" si="5"/>
        <v>32</v>
      </c>
      <c r="F21" s="138">
        <f t="shared" si="5"/>
        <v>0</v>
      </c>
      <c r="G21" s="138">
        <f t="shared" si="5"/>
        <v>32</v>
      </c>
      <c r="H21" s="138">
        <f t="shared" si="5"/>
        <v>0</v>
      </c>
      <c r="I21" s="138">
        <f t="shared" si="5"/>
        <v>5</v>
      </c>
      <c r="J21" s="138">
        <f t="shared" si="5"/>
        <v>0</v>
      </c>
      <c r="K21" s="138">
        <f t="shared" si="5"/>
        <v>5</v>
      </c>
      <c r="L21" s="138">
        <f t="shared" si="5"/>
        <v>0</v>
      </c>
      <c r="M21" s="138">
        <f t="shared" si="5"/>
        <v>6</v>
      </c>
      <c r="N21" s="138">
        <f t="shared" si="5"/>
        <v>3</v>
      </c>
      <c r="O21" s="138">
        <f t="shared" si="5"/>
        <v>1</v>
      </c>
      <c r="P21" s="138">
        <f t="shared" si="5"/>
        <v>0</v>
      </c>
      <c r="Q21" s="138">
        <f t="shared" si="5"/>
        <v>0</v>
      </c>
      <c r="R21" s="138">
        <f t="shared" si="5"/>
        <v>0</v>
      </c>
      <c r="S21" s="138">
        <f t="shared" si="5"/>
        <v>0</v>
      </c>
      <c r="T21" s="138">
        <f t="shared" si="5"/>
        <v>0</v>
      </c>
      <c r="U21" s="138">
        <f t="shared" si="5"/>
        <v>193</v>
      </c>
    </row>
    <row r="22" spans="1:21" ht="27.75" customHeight="1" x14ac:dyDescent="0.2">
      <c r="A22" s="23" t="s">
        <v>181</v>
      </c>
      <c r="B22" s="139">
        <v>1</v>
      </c>
      <c r="C22" s="139">
        <v>1</v>
      </c>
      <c r="D22" s="139"/>
      <c r="E22" s="139">
        <v>23</v>
      </c>
      <c r="F22" s="139"/>
      <c r="G22" s="139">
        <v>23</v>
      </c>
      <c r="H22" s="139"/>
      <c r="I22" s="139">
        <v>3</v>
      </c>
      <c r="J22" s="139"/>
      <c r="K22" s="139">
        <v>3</v>
      </c>
      <c r="L22" s="139"/>
      <c r="M22" s="139">
        <v>4</v>
      </c>
      <c r="N22" s="139">
        <v>1</v>
      </c>
      <c r="O22" s="139">
        <v>1</v>
      </c>
      <c r="P22" s="9">
        <v>0</v>
      </c>
      <c r="Q22" s="9">
        <v>0</v>
      </c>
      <c r="R22" s="6">
        <v>0</v>
      </c>
      <c r="S22" s="6">
        <v>0</v>
      </c>
      <c r="T22" s="6">
        <v>0</v>
      </c>
      <c r="U22" s="6">
        <v>110</v>
      </c>
    </row>
    <row r="23" spans="1:21" ht="16.5" customHeight="1" x14ac:dyDescent="0.2">
      <c r="A23" s="23" t="s">
        <v>182</v>
      </c>
      <c r="B23" s="134">
        <v>8</v>
      </c>
      <c r="C23" s="134">
        <v>8</v>
      </c>
      <c r="D23" s="134"/>
      <c r="E23" s="134">
        <v>9</v>
      </c>
      <c r="F23" s="134"/>
      <c r="G23" s="134">
        <v>9</v>
      </c>
      <c r="H23" s="134"/>
      <c r="I23" s="134">
        <v>2</v>
      </c>
      <c r="J23" s="134"/>
      <c r="K23" s="134">
        <v>2</v>
      </c>
      <c r="L23" s="134"/>
      <c r="M23" s="134">
        <v>2</v>
      </c>
      <c r="N23" s="134">
        <v>2</v>
      </c>
      <c r="O23" s="134">
        <v>0</v>
      </c>
      <c r="P23" s="6">
        <v>0</v>
      </c>
      <c r="Q23" s="6">
        <v>0</v>
      </c>
      <c r="R23" s="6">
        <v>0</v>
      </c>
      <c r="S23" s="6">
        <v>0</v>
      </c>
      <c r="T23" s="6">
        <v>0</v>
      </c>
      <c r="U23" s="6">
        <v>83</v>
      </c>
    </row>
    <row r="24" spans="1:21" ht="18" customHeight="1" x14ac:dyDescent="0.2">
      <c r="A24" s="150" t="s">
        <v>183</v>
      </c>
      <c r="B24" s="199">
        <v>1</v>
      </c>
      <c r="C24" s="199">
        <v>1</v>
      </c>
      <c r="D24" s="199"/>
      <c r="E24" s="199">
        <v>6</v>
      </c>
      <c r="F24" s="199"/>
      <c r="G24" s="199">
        <v>6</v>
      </c>
      <c r="H24" s="199"/>
      <c r="I24" s="199">
        <v>4</v>
      </c>
      <c r="J24" s="199"/>
      <c r="K24" s="199">
        <v>4</v>
      </c>
      <c r="L24" s="199"/>
      <c r="M24" s="199">
        <v>1</v>
      </c>
      <c r="N24" s="199">
        <v>0</v>
      </c>
      <c r="O24" s="199">
        <v>0</v>
      </c>
      <c r="P24" s="105">
        <v>1</v>
      </c>
      <c r="Q24" s="105">
        <v>0</v>
      </c>
      <c r="R24" s="199">
        <v>0</v>
      </c>
      <c r="S24" s="199">
        <v>1300</v>
      </c>
      <c r="T24" s="199">
        <v>1300</v>
      </c>
      <c r="U24" s="199">
        <v>12</v>
      </c>
    </row>
    <row r="25" spans="1:21" ht="15" customHeight="1" x14ac:dyDescent="0.2">
      <c r="A25" s="150" t="s">
        <v>184</v>
      </c>
      <c r="B25" s="134">
        <v>1</v>
      </c>
      <c r="C25" s="134">
        <v>1</v>
      </c>
      <c r="D25" s="134"/>
      <c r="E25" s="134">
        <v>22</v>
      </c>
      <c r="F25" s="134"/>
      <c r="G25" s="134">
        <v>22</v>
      </c>
      <c r="H25" s="134"/>
      <c r="I25" s="134">
        <v>8</v>
      </c>
      <c r="J25" s="134"/>
      <c r="K25" s="134">
        <v>8</v>
      </c>
      <c r="L25" s="134"/>
      <c r="M25" s="134">
        <v>1</v>
      </c>
      <c r="N25" s="134">
        <v>1</v>
      </c>
      <c r="O25" s="134">
        <v>1</v>
      </c>
      <c r="P25" s="105">
        <v>0</v>
      </c>
      <c r="Q25" s="105">
        <v>0</v>
      </c>
      <c r="R25" s="6">
        <v>0</v>
      </c>
      <c r="S25" s="6">
        <v>0</v>
      </c>
      <c r="T25" s="10">
        <v>0</v>
      </c>
      <c r="U25" s="6">
        <v>30</v>
      </c>
    </row>
    <row r="26" spans="1:21" ht="17.25" customHeight="1" x14ac:dyDescent="0.2">
      <c r="A26" s="151" t="s">
        <v>185</v>
      </c>
      <c r="B26" s="138"/>
      <c r="C26" s="26"/>
      <c r="D26" s="138"/>
      <c r="E26" s="138"/>
      <c r="F26" s="138"/>
      <c r="G26" s="138"/>
      <c r="H26" s="138"/>
      <c r="I26" s="138"/>
      <c r="J26" s="138"/>
      <c r="K26" s="138"/>
      <c r="L26" s="138"/>
      <c r="M26" s="26"/>
      <c r="N26" s="138"/>
      <c r="O26" s="138"/>
      <c r="P26" s="110"/>
      <c r="Q26" s="110"/>
      <c r="R26" s="110"/>
      <c r="S26" s="110"/>
      <c r="T26" s="110"/>
      <c r="U26" s="110"/>
    </row>
    <row r="27" spans="1:21" ht="16.5" customHeight="1" x14ac:dyDescent="0.2">
      <c r="A27" s="11" t="s">
        <v>198</v>
      </c>
      <c r="B27" s="138">
        <f>SUM(B30)</f>
        <v>7</v>
      </c>
      <c r="C27" s="138">
        <f t="shared" ref="C27:U27" si="6">SUM(C30)</f>
        <v>7</v>
      </c>
      <c r="D27" s="138">
        <f t="shared" si="6"/>
        <v>0</v>
      </c>
      <c r="E27" s="138">
        <f t="shared" si="6"/>
        <v>15</v>
      </c>
      <c r="F27" s="138">
        <f t="shared" si="6"/>
        <v>0</v>
      </c>
      <c r="G27" s="138">
        <f t="shared" si="6"/>
        <v>13</v>
      </c>
      <c r="H27" s="138">
        <f t="shared" si="6"/>
        <v>0</v>
      </c>
      <c r="I27" s="138">
        <f t="shared" si="6"/>
        <v>12</v>
      </c>
      <c r="J27" s="138">
        <f t="shared" si="6"/>
        <v>0</v>
      </c>
      <c r="K27" s="138">
        <f t="shared" si="6"/>
        <v>10</v>
      </c>
      <c r="L27" s="138">
        <f t="shared" si="6"/>
        <v>0</v>
      </c>
      <c r="M27" s="138">
        <f t="shared" si="6"/>
        <v>3</v>
      </c>
      <c r="N27" s="138">
        <f t="shared" si="6"/>
        <v>1</v>
      </c>
      <c r="O27" s="138">
        <f t="shared" si="6"/>
        <v>1</v>
      </c>
      <c r="P27" s="138">
        <f t="shared" si="6"/>
        <v>2</v>
      </c>
      <c r="Q27" s="138">
        <f t="shared" si="6"/>
        <v>1</v>
      </c>
      <c r="R27" s="138">
        <f t="shared" si="6"/>
        <v>0</v>
      </c>
      <c r="S27" s="138">
        <f t="shared" si="6"/>
        <v>180</v>
      </c>
      <c r="T27" s="138">
        <f t="shared" si="6"/>
        <v>180</v>
      </c>
      <c r="U27" s="138">
        <f t="shared" si="6"/>
        <v>88</v>
      </c>
    </row>
    <row r="28" spans="1:21" ht="25.5" customHeight="1" x14ac:dyDescent="0.2">
      <c r="A28" s="16" t="s">
        <v>186</v>
      </c>
      <c r="B28" s="134">
        <v>1</v>
      </c>
      <c r="C28" s="134">
        <v>1</v>
      </c>
      <c r="D28" s="134"/>
      <c r="E28" s="134">
        <v>122</v>
      </c>
      <c r="F28" s="134"/>
      <c r="G28" s="134">
        <v>102</v>
      </c>
      <c r="H28" s="134"/>
      <c r="I28" s="134">
        <v>60</v>
      </c>
      <c r="J28" s="134"/>
      <c r="K28" s="134">
        <v>60</v>
      </c>
      <c r="L28" s="134"/>
      <c r="M28" s="134">
        <v>8</v>
      </c>
      <c r="N28" s="134">
        <v>5</v>
      </c>
      <c r="O28" s="134">
        <v>3</v>
      </c>
      <c r="P28" s="102">
        <v>2</v>
      </c>
      <c r="Q28" s="102">
        <v>0</v>
      </c>
      <c r="R28" s="102">
        <v>3</v>
      </c>
      <c r="S28" s="102">
        <v>7099</v>
      </c>
      <c r="T28" s="102">
        <v>7099</v>
      </c>
      <c r="U28" s="102">
        <v>400</v>
      </c>
    </row>
    <row r="29" spans="1:21" ht="41.25" customHeight="1" x14ac:dyDescent="0.2">
      <c r="A29" s="16" t="s">
        <v>187</v>
      </c>
      <c r="B29" s="134">
        <v>5</v>
      </c>
      <c r="C29" s="134">
        <v>5</v>
      </c>
      <c r="D29" s="134"/>
      <c r="E29" s="134">
        <v>19</v>
      </c>
      <c r="F29" s="134"/>
      <c r="G29" s="134">
        <v>15</v>
      </c>
      <c r="H29" s="134"/>
      <c r="I29" s="134">
        <v>17</v>
      </c>
      <c r="J29" s="134"/>
      <c r="K29" s="134">
        <v>13</v>
      </c>
      <c r="L29" s="134"/>
      <c r="M29" s="134">
        <v>1</v>
      </c>
      <c r="N29" s="134">
        <v>0</v>
      </c>
      <c r="O29" s="134">
        <v>0</v>
      </c>
      <c r="P29" s="102">
        <v>0</v>
      </c>
      <c r="Q29" s="102">
        <v>0</v>
      </c>
      <c r="R29" s="102">
        <v>0</v>
      </c>
      <c r="S29" s="102">
        <v>0</v>
      </c>
      <c r="T29" s="102">
        <v>0</v>
      </c>
      <c r="U29" s="102">
        <v>184</v>
      </c>
    </row>
    <row r="30" spans="1:21" ht="30" customHeight="1" x14ac:dyDescent="0.2">
      <c r="A30" s="16" t="s">
        <v>188</v>
      </c>
      <c r="B30" s="134">
        <v>7</v>
      </c>
      <c r="C30" s="134">
        <v>7</v>
      </c>
      <c r="D30" s="134">
        <v>0</v>
      </c>
      <c r="E30" s="134">
        <v>15</v>
      </c>
      <c r="F30" s="134">
        <v>0</v>
      </c>
      <c r="G30" s="134">
        <v>13</v>
      </c>
      <c r="H30" s="134">
        <v>0</v>
      </c>
      <c r="I30" s="134">
        <v>12</v>
      </c>
      <c r="J30" s="134">
        <v>0</v>
      </c>
      <c r="K30" s="134">
        <v>10</v>
      </c>
      <c r="L30" s="134">
        <v>0</v>
      </c>
      <c r="M30" s="134">
        <v>3</v>
      </c>
      <c r="N30" s="134">
        <v>1</v>
      </c>
      <c r="O30" s="134">
        <v>1</v>
      </c>
      <c r="P30" s="102">
        <v>2</v>
      </c>
      <c r="Q30" s="102">
        <v>1</v>
      </c>
      <c r="R30" s="102">
        <v>0</v>
      </c>
      <c r="S30" s="102">
        <v>180</v>
      </c>
      <c r="T30" s="102">
        <v>180</v>
      </c>
      <c r="U30" s="102">
        <v>88</v>
      </c>
    </row>
    <row r="31" spans="1:21" s="165" customFormat="1" ht="15" customHeight="1" x14ac:dyDescent="0.2">
      <c r="A31" s="200" t="s">
        <v>203</v>
      </c>
      <c r="B31" s="137">
        <f>SUM(B28+B29+B30)</f>
        <v>13</v>
      </c>
      <c r="C31" s="137">
        <f t="shared" ref="C31:U31" si="7">SUM(C28+C29+C30)</f>
        <v>13</v>
      </c>
      <c r="D31" s="137">
        <f t="shared" si="7"/>
        <v>0</v>
      </c>
      <c r="E31" s="137">
        <f t="shared" si="7"/>
        <v>156</v>
      </c>
      <c r="F31" s="137">
        <f t="shared" si="7"/>
        <v>0</v>
      </c>
      <c r="G31" s="137">
        <f t="shared" si="7"/>
        <v>130</v>
      </c>
      <c r="H31" s="137">
        <f t="shared" si="7"/>
        <v>0</v>
      </c>
      <c r="I31" s="137">
        <f t="shared" si="7"/>
        <v>89</v>
      </c>
      <c r="J31" s="137">
        <f t="shared" si="7"/>
        <v>0</v>
      </c>
      <c r="K31" s="137">
        <f t="shared" si="7"/>
        <v>83</v>
      </c>
      <c r="L31" s="137">
        <f t="shared" si="7"/>
        <v>0</v>
      </c>
      <c r="M31" s="137">
        <f t="shared" si="7"/>
        <v>12</v>
      </c>
      <c r="N31" s="137">
        <f t="shared" si="7"/>
        <v>6</v>
      </c>
      <c r="O31" s="137">
        <f t="shared" si="7"/>
        <v>4</v>
      </c>
      <c r="P31" s="137">
        <f t="shared" si="7"/>
        <v>4</v>
      </c>
      <c r="Q31" s="137">
        <f t="shared" si="7"/>
        <v>1</v>
      </c>
      <c r="R31" s="137">
        <f t="shared" si="7"/>
        <v>3</v>
      </c>
      <c r="S31" s="137">
        <f t="shared" si="7"/>
        <v>7279</v>
      </c>
      <c r="T31" s="137">
        <f t="shared" si="7"/>
        <v>7279</v>
      </c>
      <c r="U31" s="137">
        <f t="shared" si="7"/>
        <v>672</v>
      </c>
    </row>
    <row r="32" spans="1:21" ht="13.5" customHeight="1" x14ac:dyDescent="0.2">
      <c r="A32" s="11" t="s">
        <v>199</v>
      </c>
      <c r="B32" s="138">
        <f t="shared" ref="B32:U32" si="8">SUM(B35)</f>
        <v>1</v>
      </c>
      <c r="C32" s="138">
        <f t="shared" si="8"/>
        <v>1</v>
      </c>
      <c r="D32" s="138">
        <f t="shared" si="8"/>
        <v>0</v>
      </c>
      <c r="E32" s="138">
        <f t="shared" si="8"/>
        <v>1</v>
      </c>
      <c r="F32" s="138">
        <f t="shared" si="8"/>
        <v>0</v>
      </c>
      <c r="G32" s="138">
        <f t="shared" si="8"/>
        <v>1</v>
      </c>
      <c r="H32" s="138">
        <f t="shared" si="8"/>
        <v>0</v>
      </c>
      <c r="I32" s="138">
        <f t="shared" si="8"/>
        <v>1</v>
      </c>
      <c r="J32" s="138">
        <f t="shared" si="8"/>
        <v>0</v>
      </c>
      <c r="K32" s="138">
        <f t="shared" si="8"/>
        <v>1</v>
      </c>
      <c r="L32" s="138">
        <f t="shared" si="8"/>
        <v>0</v>
      </c>
      <c r="M32" s="138">
        <f t="shared" si="8"/>
        <v>0</v>
      </c>
      <c r="N32" s="138">
        <f t="shared" si="8"/>
        <v>0</v>
      </c>
      <c r="O32" s="138">
        <f t="shared" si="8"/>
        <v>2</v>
      </c>
      <c r="P32" s="138">
        <f t="shared" si="8"/>
        <v>0</v>
      </c>
      <c r="Q32" s="138">
        <f t="shared" si="8"/>
        <v>0</v>
      </c>
      <c r="R32" s="138">
        <f t="shared" si="8"/>
        <v>0</v>
      </c>
      <c r="S32" s="138">
        <f t="shared" si="8"/>
        <v>0</v>
      </c>
      <c r="T32" s="138">
        <f t="shared" si="8"/>
        <v>0</v>
      </c>
      <c r="U32" s="138">
        <f t="shared" si="8"/>
        <v>67</v>
      </c>
    </row>
    <row r="33" spans="1:22" ht="27.75" customHeight="1" x14ac:dyDescent="0.2">
      <c r="A33" s="23" t="s">
        <v>166</v>
      </c>
      <c r="B33" s="184">
        <v>1</v>
      </c>
      <c r="C33" s="185">
        <v>1</v>
      </c>
      <c r="D33" s="185"/>
      <c r="E33" s="185">
        <v>24</v>
      </c>
      <c r="F33" s="185"/>
      <c r="G33" s="185">
        <v>24</v>
      </c>
      <c r="H33" s="185"/>
      <c r="I33" s="185">
        <v>11</v>
      </c>
      <c r="J33" s="185"/>
      <c r="K33" s="185">
        <v>11</v>
      </c>
      <c r="L33" s="185"/>
      <c r="M33" s="185">
        <v>3</v>
      </c>
      <c r="N33" s="185">
        <v>1</v>
      </c>
      <c r="O33" s="185">
        <v>1</v>
      </c>
      <c r="P33" s="175">
        <v>0</v>
      </c>
      <c r="Q33" s="175">
        <v>0</v>
      </c>
      <c r="R33" s="175">
        <v>0</v>
      </c>
      <c r="S33" s="175">
        <v>0</v>
      </c>
      <c r="T33" s="175">
        <v>0</v>
      </c>
      <c r="U33" s="175">
        <v>184</v>
      </c>
    </row>
    <row r="34" spans="1:22" ht="39" customHeight="1" x14ac:dyDescent="0.2">
      <c r="A34" s="23" t="s">
        <v>167</v>
      </c>
      <c r="B34" s="185">
        <v>7</v>
      </c>
      <c r="C34" s="185">
        <v>6</v>
      </c>
      <c r="D34" s="185"/>
      <c r="E34" s="185">
        <v>25</v>
      </c>
      <c r="F34" s="185"/>
      <c r="G34" s="185">
        <v>24</v>
      </c>
      <c r="H34" s="185"/>
      <c r="I34" s="185">
        <v>20</v>
      </c>
      <c r="J34" s="185"/>
      <c r="K34" s="185">
        <v>20</v>
      </c>
      <c r="L34" s="185"/>
      <c r="M34" s="185">
        <v>2</v>
      </c>
      <c r="N34" s="185">
        <v>0</v>
      </c>
      <c r="O34" s="185">
        <v>1</v>
      </c>
      <c r="P34" s="175">
        <v>1</v>
      </c>
      <c r="Q34" s="175">
        <v>0</v>
      </c>
      <c r="R34" s="175">
        <v>0</v>
      </c>
      <c r="S34" s="175">
        <v>543</v>
      </c>
      <c r="T34" s="175">
        <v>543</v>
      </c>
      <c r="U34" s="175">
        <v>427</v>
      </c>
    </row>
    <row r="35" spans="1:22" ht="27.75" customHeight="1" x14ac:dyDescent="0.2">
      <c r="A35" s="23" t="s">
        <v>168</v>
      </c>
      <c r="B35" s="175">
        <v>1</v>
      </c>
      <c r="C35" s="175">
        <v>1</v>
      </c>
      <c r="D35" s="175"/>
      <c r="E35" s="175">
        <v>1</v>
      </c>
      <c r="F35" s="175"/>
      <c r="G35" s="175">
        <v>1</v>
      </c>
      <c r="H35" s="175"/>
      <c r="I35" s="175">
        <v>1</v>
      </c>
      <c r="J35" s="175"/>
      <c r="K35" s="175">
        <v>1</v>
      </c>
      <c r="L35" s="175"/>
      <c r="M35" s="175">
        <v>0</v>
      </c>
      <c r="N35" s="175">
        <v>0</v>
      </c>
      <c r="O35" s="175">
        <v>2</v>
      </c>
      <c r="P35" s="188">
        <v>0</v>
      </c>
      <c r="Q35" s="188">
        <v>0</v>
      </c>
      <c r="R35" s="188">
        <v>0</v>
      </c>
      <c r="S35" s="188">
        <v>0</v>
      </c>
      <c r="T35" s="188">
        <v>0</v>
      </c>
      <c r="U35" s="188">
        <v>67</v>
      </c>
    </row>
    <row r="36" spans="1:22" s="165" customFormat="1" ht="14.25" customHeight="1" x14ac:dyDescent="0.2">
      <c r="A36" s="201" t="s">
        <v>204</v>
      </c>
      <c r="B36" s="137">
        <f>SUM(B33+B34+B35)</f>
        <v>9</v>
      </c>
      <c r="C36" s="137">
        <f t="shared" ref="C36:U36" si="9">SUM(C33+C34+C35)</f>
        <v>8</v>
      </c>
      <c r="D36" s="137">
        <f t="shared" si="9"/>
        <v>0</v>
      </c>
      <c r="E36" s="137">
        <f t="shared" si="9"/>
        <v>50</v>
      </c>
      <c r="F36" s="137">
        <f t="shared" si="9"/>
        <v>0</v>
      </c>
      <c r="G36" s="137">
        <f t="shared" si="9"/>
        <v>49</v>
      </c>
      <c r="H36" s="137">
        <f t="shared" si="9"/>
        <v>0</v>
      </c>
      <c r="I36" s="137">
        <f t="shared" si="9"/>
        <v>32</v>
      </c>
      <c r="J36" s="137">
        <f t="shared" si="9"/>
        <v>0</v>
      </c>
      <c r="K36" s="137">
        <f t="shared" si="9"/>
        <v>32</v>
      </c>
      <c r="L36" s="137">
        <f t="shared" si="9"/>
        <v>0</v>
      </c>
      <c r="M36" s="137">
        <f t="shared" si="9"/>
        <v>5</v>
      </c>
      <c r="N36" s="137">
        <f t="shared" si="9"/>
        <v>1</v>
      </c>
      <c r="O36" s="137">
        <f t="shared" si="9"/>
        <v>4</v>
      </c>
      <c r="P36" s="137">
        <f t="shared" si="9"/>
        <v>1</v>
      </c>
      <c r="Q36" s="137">
        <f t="shared" si="9"/>
        <v>0</v>
      </c>
      <c r="R36" s="137">
        <f t="shared" si="9"/>
        <v>0</v>
      </c>
      <c r="S36" s="137">
        <f t="shared" si="9"/>
        <v>543</v>
      </c>
      <c r="T36" s="137">
        <f t="shared" si="9"/>
        <v>543</v>
      </c>
      <c r="U36" s="137">
        <f t="shared" si="9"/>
        <v>678</v>
      </c>
    </row>
    <row r="37" spans="1:22" ht="29.25" customHeight="1" x14ac:dyDescent="0.2">
      <c r="A37" s="30" t="s">
        <v>200</v>
      </c>
      <c r="B37" s="138">
        <f>SUM(B38+B39)</f>
        <v>4</v>
      </c>
      <c r="C37" s="138">
        <f t="shared" ref="C37:U37" si="10">SUM(C38+C39)</f>
        <v>4</v>
      </c>
      <c r="D37" s="138">
        <f t="shared" si="10"/>
        <v>0</v>
      </c>
      <c r="E37" s="138">
        <f t="shared" si="10"/>
        <v>129</v>
      </c>
      <c r="F37" s="138">
        <f t="shared" si="10"/>
        <v>0</v>
      </c>
      <c r="G37" s="138">
        <f t="shared" si="10"/>
        <v>112</v>
      </c>
      <c r="H37" s="138">
        <f t="shared" si="10"/>
        <v>0</v>
      </c>
      <c r="I37" s="138">
        <f t="shared" si="10"/>
        <v>97</v>
      </c>
      <c r="J37" s="138">
        <f t="shared" si="10"/>
        <v>0</v>
      </c>
      <c r="K37" s="138">
        <f t="shared" si="10"/>
        <v>82</v>
      </c>
      <c r="L37" s="138">
        <f t="shared" si="10"/>
        <v>0</v>
      </c>
      <c r="M37" s="138">
        <f t="shared" si="10"/>
        <v>2</v>
      </c>
      <c r="N37" s="138">
        <f t="shared" si="10"/>
        <v>2</v>
      </c>
      <c r="O37" s="138">
        <f t="shared" si="10"/>
        <v>1</v>
      </c>
      <c r="P37" s="138">
        <f t="shared" si="10"/>
        <v>1</v>
      </c>
      <c r="Q37" s="138">
        <f t="shared" si="10"/>
        <v>0</v>
      </c>
      <c r="R37" s="138">
        <f t="shared" si="10"/>
        <v>0</v>
      </c>
      <c r="S37" s="138">
        <f t="shared" si="10"/>
        <v>6376</v>
      </c>
      <c r="T37" s="138">
        <f t="shared" si="10"/>
        <v>6816</v>
      </c>
      <c r="U37" s="138">
        <f t="shared" si="10"/>
        <v>475</v>
      </c>
    </row>
    <row r="38" spans="1:22" ht="15.75" customHeight="1" x14ac:dyDescent="0.2">
      <c r="A38" s="16" t="s">
        <v>189</v>
      </c>
      <c r="B38" s="217">
        <v>1</v>
      </c>
      <c r="C38" s="217">
        <v>1</v>
      </c>
      <c r="D38" s="217"/>
      <c r="E38" s="217">
        <v>92</v>
      </c>
      <c r="F38" s="217"/>
      <c r="G38" s="217">
        <v>92</v>
      </c>
      <c r="H38" s="217"/>
      <c r="I38" s="217">
        <v>65</v>
      </c>
      <c r="J38" s="217"/>
      <c r="K38" s="217">
        <v>65</v>
      </c>
      <c r="L38" s="217"/>
      <c r="M38" s="217">
        <v>2</v>
      </c>
      <c r="N38" s="217">
        <v>2</v>
      </c>
      <c r="O38" s="217">
        <v>0</v>
      </c>
      <c r="P38" s="217">
        <v>0</v>
      </c>
      <c r="Q38" s="217">
        <v>0</v>
      </c>
      <c r="R38" s="217">
        <v>0</v>
      </c>
      <c r="S38" s="217">
        <v>5956</v>
      </c>
      <c r="T38" s="217">
        <v>5956</v>
      </c>
      <c r="U38" s="217">
        <v>365</v>
      </c>
    </row>
    <row r="39" spans="1:22" ht="38.25" x14ac:dyDescent="0.2">
      <c r="A39" s="32" t="s">
        <v>190</v>
      </c>
      <c r="B39" s="217">
        <v>3</v>
      </c>
      <c r="C39" s="217">
        <v>3</v>
      </c>
      <c r="D39" s="217"/>
      <c r="E39" s="217">
        <v>37</v>
      </c>
      <c r="F39" s="217"/>
      <c r="G39" s="217">
        <v>20</v>
      </c>
      <c r="H39" s="217"/>
      <c r="I39" s="217">
        <v>32</v>
      </c>
      <c r="J39" s="217"/>
      <c r="K39" s="217">
        <v>17</v>
      </c>
      <c r="L39" s="217"/>
      <c r="M39" s="7">
        <v>0</v>
      </c>
      <c r="N39" s="217">
        <v>0</v>
      </c>
      <c r="O39" s="217">
        <v>1</v>
      </c>
      <c r="P39" s="217">
        <v>1</v>
      </c>
      <c r="Q39" s="217">
        <v>0</v>
      </c>
      <c r="R39" s="217">
        <v>0</v>
      </c>
      <c r="S39" s="217">
        <v>420</v>
      </c>
      <c r="T39" s="217">
        <v>860</v>
      </c>
      <c r="U39" s="217">
        <v>110</v>
      </c>
    </row>
    <row r="40" spans="1:22" ht="25.5" x14ac:dyDescent="0.2">
      <c r="A40" s="11" t="s">
        <v>201</v>
      </c>
      <c r="B40" s="138">
        <f>SUM(B41+B42+B43)</f>
        <v>40</v>
      </c>
      <c r="C40" s="138">
        <f t="shared" ref="C40:U40" si="11">SUM(C41+C42+C43)</f>
        <v>31</v>
      </c>
      <c r="D40" s="138">
        <f t="shared" si="11"/>
        <v>0</v>
      </c>
      <c r="E40" s="138">
        <f t="shared" si="11"/>
        <v>222</v>
      </c>
      <c r="F40" s="138">
        <f t="shared" si="11"/>
        <v>0</v>
      </c>
      <c r="G40" s="138">
        <f t="shared" si="11"/>
        <v>199</v>
      </c>
      <c r="H40" s="138">
        <f t="shared" si="11"/>
        <v>0</v>
      </c>
      <c r="I40" s="138">
        <f t="shared" si="11"/>
        <v>172</v>
      </c>
      <c r="J40" s="138">
        <f t="shared" si="11"/>
        <v>0</v>
      </c>
      <c r="K40" s="138">
        <f t="shared" si="11"/>
        <v>155</v>
      </c>
      <c r="L40" s="138">
        <f t="shared" si="11"/>
        <v>0</v>
      </c>
      <c r="M40" s="138">
        <f t="shared" si="11"/>
        <v>5</v>
      </c>
      <c r="N40" s="138">
        <f t="shared" si="11"/>
        <v>0</v>
      </c>
      <c r="O40" s="138">
        <f t="shared" si="11"/>
        <v>2</v>
      </c>
      <c r="P40" s="138">
        <f t="shared" si="11"/>
        <v>10</v>
      </c>
      <c r="Q40" s="138">
        <f t="shared" si="11"/>
        <v>0</v>
      </c>
      <c r="R40" s="138">
        <f t="shared" si="11"/>
        <v>2</v>
      </c>
      <c r="S40" s="138">
        <f t="shared" si="11"/>
        <v>9480</v>
      </c>
      <c r="T40" s="138">
        <f t="shared" si="11"/>
        <v>9197</v>
      </c>
      <c r="U40" s="138">
        <f t="shared" si="11"/>
        <v>1892</v>
      </c>
    </row>
    <row r="41" spans="1:22" ht="25.5" x14ac:dyDescent="0.2">
      <c r="A41" s="16" t="s">
        <v>191</v>
      </c>
      <c r="B41" s="168">
        <v>1</v>
      </c>
      <c r="C41" s="168">
        <v>1</v>
      </c>
      <c r="D41" s="168"/>
      <c r="E41" s="168">
        <v>35</v>
      </c>
      <c r="F41" s="168"/>
      <c r="G41" s="168">
        <v>35</v>
      </c>
      <c r="H41" s="168"/>
      <c r="I41" s="168">
        <v>10</v>
      </c>
      <c r="J41" s="168"/>
      <c r="K41" s="168">
        <v>10</v>
      </c>
      <c r="L41" s="168"/>
      <c r="M41" s="168">
        <v>0</v>
      </c>
      <c r="N41" s="168">
        <v>0</v>
      </c>
      <c r="O41" s="168">
        <v>0</v>
      </c>
      <c r="P41" s="168">
        <v>0</v>
      </c>
      <c r="Q41" s="168">
        <v>0</v>
      </c>
      <c r="R41" s="168">
        <v>2</v>
      </c>
      <c r="S41" s="168">
        <v>3805</v>
      </c>
      <c r="T41" s="168">
        <v>3805</v>
      </c>
      <c r="U41" s="168">
        <v>400</v>
      </c>
    </row>
    <row r="42" spans="1:22" ht="40.5" customHeight="1" x14ac:dyDescent="0.2">
      <c r="A42" s="16" t="s">
        <v>192</v>
      </c>
      <c r="B42" s="168">
        <v>10</v>
      </c>
      <c r="C42" s="168">
        <v>7</v>
      </c>
      <c r="D42" s="168"/>
      <c r="E42" s="168">
        <v>61</v>
      </c>
      <c r="F42" s="168"/>
      <c r="G42" s="168">
        <v>58</v>
      </c>
      <c r="H42" s="168"/>
      <c r="I42" s="168">
        <v>51</v>
      </c>
      <c r="J42" s="168"/>
      <c r="K42" s="168">
        <v>50</v>
      </c>
      <c r="L42" s="168"/>
      <c r="M42" s="7">
        <v>1</v>
      </c>
      <c r="N42" s="199">
        <v>0</v>
      </c>
      <c r="O42" s="199">
        <v>2</v>
      </c>
      <c r="P42" s="168">
        <v>3</v>
      </c>
      <c r="Q42" s="168">
        <v>0</v>
      </c>
      <c r="R42" s="168">
        <v>0</v>
      </c>
      <c r="S42" s="168">
        <v>2656</v>
      </c>
      <c r="T42" s="168">
        <v>2148</v>
      </c>
      <c r="U42" s="168">
        <v>573</v>
      </c>
    </row>
    <row r="43" spans="1:22" ht="25.5" x14ac:dyDescent="0.2">
      <c r="A43" s="16" t="s">
        <v>193</v>
      </c>
      <c r="B43" s="168">
        <v>29</v>
      </c>
      <c r="C43" s="168">
        <v>23</v>
      </c>
      <c r="D43" s="168"/>
      <c r="E43" s="168">
        <v>126</v>
      </c>
      <c r="F43" s="168"/>
      <c r="G43" s="168">
        <v>106</v>
      </c>
      <c r="H43" s="168"/>
      <c r="I43" s="168">
        <v>111</v>
      </c>
      <c r="J43" s="168"/>
      <c r="K43" s="168">
        <v>95</v>
      </c>
      <c r="L43" s="168"/>
      <c r="M43" s="7">
        <v>4</v>
      </c>
      <c r="N43" s="199">
        <v>0</v>
      </c>
      <c r="O43" s="199">
        <v>0</v>
      </c>
      <c r="P43" s="168">
        <v>7</v>
      </c>
      <c r="Q43" s="168">
        <v>0</v>
      </c>
      <c r="R43" s="168">
        <v>0</v>
      </c>
      <c r="S43" s="168">
        <v>3019</v>
      </c>
      <c r="T43" s="168">
        <v>3244</v>
      </c>
      <c r="U43" s="168">
        <v>919</v>
      </c>
      <c r="V43" s="113"/>
    </row>
    <row r="44" spans="1:22" ht="25.5" x14ac:dyDescent="0.2">
      <c r="A44" s="19" t="s">
        <v>202</v>
      </c>
      <c r="B44" s="73">
        <f t="shared" ref="B44:U44" si="12">B45+B46</f>
        <v>3</v>
      </c>
      <c r="C44" s="73">
        <f t="shared" si="12"/>
        <v>3</v>
      </c>
      <c r="D44" s="73">
        <f t="shared" si="12"/>
        <v>0</v>
      </c>
      <c r="E44" s="73">
        <f t="shared" si="12"/>
        <v>19</v>
      </c>
      <c r="F44" s="73">
        <f t="shared" si="12"/>
        <v>0</v>
      </c>
      <c r="G44" s="73">
        <f t="shared" si="12"/>
        <v>15</v>
      </c>
      <c r="H44" s="73">
        <f t="shared" si="12"/>
        <v>0</v>
      </c>
      <c r="I44" s="73">
        <f t="shared" si="12"/>
        <v>7</v>
      </c>
      <c r="J44" s="73">
        <f t="shared" si="12"/>
        <v>0</v>
      </c>
      <c r="K44" s="73">
        <f t="shared" si="12"/>
        <v>7</v>
      </c>
      <c r="L44" s="73">
        <f t="shared" si="12"/>
        <v>0</v>
      </c>
      <c r="M44" s="73">
        <f t="shared" si="12"/>
        <v>1</v>
      </c>
      <c r="N44" s="73">
        <f t="shared" si="12"/>
        <v>1</v>
      </c>
      <c r="O44" s="73">
        <f t="shared" si="12"/>
        <v>0</v>
      </c>
      <c r="P44" s="73">
        <f t="shared" si="12"/>
        <v>1</v>
      </c>
      <c r="Q44" s="73">
        <f t="shared" si="12"/>
        <v>0</v>
      </c>
      <c r="R44" s="73">
        <f t="shared" si="12"/>
        <v>0</v>
      </c>
      <c r="S44" s="73">
        <f t="shared" si="12"/>
        <v>1666</v>
      </c>
      <c r="T44" s="73">
        <f t="shared" si="12"/>
        <v>1476</v>
      </c>
      <c r="U44" s="73">
        <f t="shared" si="12"/>
        <v>272</v>
      </c>
    </row>
    <row r="45" spans="1:22" ht="21.75" customHeight="1" x14ac:dyDescent="0.2">
      <c r="A45" s="152" t="s">
        <v>194</v>
      </c>
      <c r="B45" s="177">
        <v>1</v>
      </c>
      <c r="C45" s="177">
        <v>1</v>
      </c>
      <c r="D45" s="177"/>
      <c r="E45" s="177">
        <v>15</v>
      </c>
      <c r="F45" s="177"/>
      <c r="G45" s="177">
        <v>11</v>
      </c>
      <c r="H45" s="177"/>
      <c r="I45" s="177">
        <v>3</v>
      </c>
      <c r="J45" s="177"/>
      <c r="K45" s="177">
        <v>3</v>
      </c>
      <c r="L45" s="177"/>
      <c r="M45" s="177">
        <v>0</v>
      </c>
      <c r="N45" s="177">
        <v>0</v>
      </c>
      <c r="O45" s="177">
        <v>0</v>
      </c>
      <c r="P45" s="177">
        <v>0</v>
      </c>
      <c r="Q45" s="177">
        <v>0</v>
      </c>
      <c r="R45" s="177">
        <v>0</v>
      </c>
      <c r="S45" s="177">
        <v>1150</v>
      </c>
      <c r="T45" s="177">
        <v>920</v>
      </c>
      <c r="U45" s="177">
        <v>150</v>
      </c>
    </row>
    <row r="46" spans="1:22" ht="42.75" customHeight="1" x14ac:dyDescent="0.2">
      <c r="A46" s="153" t="s">
        <v>195</v>
      </c>
      <c r="B46" s="177">
        <v>2</v>
      </c>
      <c r="C46" s="177">
        <v>2</v>
      </c>
      <c r="D46" s="177"/>
      <c r="E46" s="182">
        <v>4</v>
      </c>
      <c r="F46" s="182"/>
      <c r="G46" s="182">
        <v>4</v>
      </c>
      <c r="H46" s="177"/>
      <c r="I46" s="177">
        <v>4</v>
      </c>
      <c r="J46" s="177"/>
      <c r="K46" s="177">
        <v>4</v>
      </c>
      <c r="L46" s="177"/>
      <c r="M46" s="177">
        <v>1</v>
      </c>
      <c r="N46" s="177">
        <v>1</v>
      </c>
      <c r="O46" s="177">
        <v>0</v>
      </c>
      <c r="P46" s="177">
        <v>1</v>
      </c>
      <c r="Q46" s="177">
        <v>0</v>
      </c>
      <c r="R46" s="177">
        <v>0</v>
      </c>
      <c r="S46" s="177">
        <v>516</v>
      </c>
      <c r="T46" s="177">
        <v>556</v>
      </c>
      <c r="U46" s="177">
        <v>122</v>
      </c>
    </row>
    <row r="47" spans="1:22" ht="25.5" x14ac:dyDescent="0.2">
      <c r="A47" s="154" t="s">
        <v>206</v>
      </c>
      <c r="B47" s="155">
        <f>SUM(B8+B11+B14+B19)</f>
        <v>1774</v>
      </c>
      <c r="C47" s="155">
        <f t="shared" ref="C47:U47" si="13">SUM(C8+C11+C14+C19)</f>
        <v>1566</v>
      </c>
      <c r="D47" s="155">
        <f t="shared" si="13"/>
        <v>5079</v>
      </c>
      <c r="E47" s="155">
        <f t="shared" si="13"/>
        <v>7061</v>
      </c>
      <c r="F47" s="155">
        <f t="shared" si="13"/>
        <v>3529</v>
      </c>
      <c r="G47" s="155">
        <f t="shared" si="13"/>
        <v>6570</v>
      </c>
      <c r="H47" s="155">
        <f t="shared" si="13"/>
        <v>106</v>
      </c>
      <c r="I47" s="155">
        <f t="shared" si="13"/>
        <v>5329</v>
      </c>
      <c r="J47" s="155">
        <f t="shared" si="13"/>
        <v>8</v>
      </c>
      <c r="K47" s="155">
        <f t="shared" si="13"/>
        <v>5190</v>
      </c>
      <c r="L47" s="155">
        <f t="shared" si="13"/>
        <v>972</v>
      </c>
      <c r="M47" s="155">
        <f t="shared" si="13"/>
        <v>317</v>
      </c>
      <c r="N47" s="155">
        <f t="shared" si="13"/>
        <v>79</v>
      </c>
      <c r="O47" s="155">
        <f t="shared" si="13"/>
        <v>83</v>
      </c>
      <c r="P47" s="155">
        <f t="shared" si="13"/>
        <v>1226</v>
      </c>
      <c r="Q47" s="155">
        <f t="shared" si="13"/>
        <v>21</v>
      </c>
      <c r="R47" s="155">
        <f t="shared" si="13"/>
        <v>904</v>
      </c>
      <c r="S47" s="155">
        <f t="shared" si="13"/>
        <v>588493</v>
      </c>
      <c r="T47" s="155">
        <f t="shared" si="13"/>
        <v>814815</v>
      </c>
      <c r="U47" s="155">
        <f t="shared" si="13"/>
        <v>45417</v>
      </c>
    </row>
    <row r="52" spans="13:13" x14ac:dyDescent="0.2">
      <c r="M52" s="97"/>
    </row>
  </sheetData>
  <mergeCells count="25">
    <mergeCell ref="E5:F6"/>
    <mergeCell ref="G5:H6"/>
    <mergeCell ref="I5:I6"/>
    <mergeCell ref="K5:L6"/>
    <mergeCell ref="C7:D7"/>
    <mergeCell ref="E7:F7"/>
    <mergeCell ref="G7:H7"/>
    <mergeCell ref="I7:J7"/>
    <mergeCell ref="K7:L7"/>
    <mergeCell ref="A1:A6"/>
    <mergeCell ref="B1:U1"/>
    <mergeCell ref="B2:U2"/>
    <mergeCell ref="B3:B6"/>
    <mergeCell ref="C3:C6"/>
    <mergeCell ref="I3:L4"/>
    <mergeCell ref="M3:M6"/>
    <mergeCell ref="N3:N6"/>
    <mergeCell ref="O3:O6"/>
    <mergeCell ref="P3:P6"/>
    <mergeCell ref="Q3:Q6"/>
    <mergeCell ref="E4:G4"/>
    <mergeCell ref="R3:R6"/>
    <mergeCell ref="S3:S6"/>
    <mergeCell ref="T3:T6"/>
    <mergeCell ref="U3:U6"/>
  </mergeCells>
  <dataValidations count="1">
    <dataValidation type="list" allowBlank="1" showInputMessage="1" showErrorMessage="1" sqref="M3:N6">
      <formula1>serials</formula1>
      <formula2>0</formula2>
    </dataValidation>
  </dataValidations>
  <pageMargins left="0.7" right="0.7" top="0.75" bottom="0.75"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zoomScale="95" zoomScaleNormal="95" workbookViewId="0">
      <selection activeCell="E45" sqref="E45"/>
    </sheetView>
  </sheetViews>
  <sheetFormatPr defaultRowHeight="12.75" x14ac:dyDescent="0.2"/>
  <cols>
    <col min="1" max="1" width="53.28515625" style="39" customWidth="1"/>
    <col min="2" max="2" width="8" style="39" customWidth="1"/>
    <col min="3" max="3" width="7" style="39" customWidth="1"/>
    <col min="4" max="4" width="11.42578125" style="39" customWidth="1"/>
    <col min="5" max="5" width="6.85546875" style="39" customWidth="1"/>
    <col min="6" max="6" width="7.7109375" style="39" customWidth="1"/>
    <col min="7" max="7" width="8.140625" style="39" customWidth="1"/>
    <col min="8" max="8" width="10.28515625" style="39" customWidth="1"/>
    <col min="9" max="9" width="9.5703125" style="39" customWidth="1"/>
    <col min="10" max="10" width="9.42578125" style="39" customWidth="1"/>
    <col min="11" max="12" width="7.42578125" style="39" customWidth="1"/>
    <col min="13" max="13" width="11.42578125" style="39" customWidth="1"/>
    <col min="14" max="14" width="9.28515625" style="39" customWidth="1"/>
    <col min="15" max="1024" width="8.7109375" customWidth="1"/>
  </cols>
  <sheetData>
    <row r="1" spans="1:14" x14ac:dyDescent="0.2">
      <c r="A1" s="304" t="s">
        <v>4</v>
      </c>
      <c r="B1" s="300" t="s">
        <v>73</v>
      </c>
      <c r="C1" s="300"/>
      <c r="D1" s="300"/>
      <c r="E1" s="300"/>
      <c r="F1" s="300"/>
      <c r="G1" s="300"/>
      <c r="H1" s="300"/>
      <c r="I1" s="300"/>
      <c r="J1" s="300"/>
      <c r="K1" s="300"/>
      <c r="L1" s="300"/>
      <c r="M1" s="300"/>
      <c r="N1" s="300"/>
    </row>
    <row r="2" spans="1:14" x14ac:dyDescent="0.2">
      <c r="A2" s="304"/>
      <c r="B2" s="305" t="s">
        <v>96</v>
      </c>
      <c r="C2" s="305"/>
      <c r="D2" s="305"/>
      <c r="E2" s="305"/>
      <c r="F2" s="305"/>
      <c r="G2" s="305"/>
      <c r="H2" s="305"/>
      <c r="I2" s="305"/>
      <c r="J2" s="305"/>
      <c r="K2" s="305"/>
      <c r="L2" s="305"/>
      <c r="M2" s="305"/>
      <c r="N2" s="305"/>
    </row>
    <row r="3" spans="1:14" ht="12.75" customHeight="1" x14ac:dyDescent="0.2">
      <c r="A3" s="304"/>
      <c r="B3" s="306" t="s">
        <v>97</v>
      </c>
      <c r="C3" s="277" t="s">
        <v>98</v>
      </c>
      <c r="D3" s="277" t="s">
        <v>99</v>
      </c>
      <c r="E3" s="306" t="s">
        <v>100</v>
      </c>
      <c r="F3" s="306" t="s">
        <v>101</v>
      </c>
      <c r="G3" s="306" t="s">
        <v>102</v>
      </c>
      <c r="H3" s="307" t="s">
        <v>103</v>
      </c>
      <c r="I3" s="308" t="s">
        <v>104</v>
      </c>
      <c r="J3" s="308" t="s">
        <v>103</v>
      </c>
      <c r="K3" s="277" t="s">
        <v>105</v>
      </c>
      <c r="L3" s="277" t="s">
        <v>65</v>
      </c>
      <c r="M3" s="277" t="s">
        <v>106</v>
      </c>
      <c r="N3" s="306" t="s">
        <v>65</v>
      </c>
    </row>
    <row r="4" spans="1:14" ht="165.75" customHeight="1" x14ac:dyDescent="0.2">
      <c r="A4" s="304"/>
      <c r="B4" s="306"/>
      <c r="C4" s="277"/>
      <c r="D4" s="277"/>
      <c r="E4" s="306"/>
      <c r="F4" s="306"/>
      <c r="G4" s="306"/>
      <c r="H4" s="307"/>
      <c r="I4" s="308"/>
      <c r="J4" s="308"/>
      <c r="K4" s="277"/>
      <c r="L4" s="277"/>
      <c r="M4" s="277"/>
      <c r="N4" s="306"/>
    </row>
    <row r="5" spans="1:14" x14ac:dyDescent="0.2">
      <c r="A5" s="70" t="s">
        <v>95</v>
      </c>
      <c r="B5" s="70">
        <v>94</v>
      </c>
      <c r="C5" s="68">
        <v>95</v>
      </c>
      <c r="D5" s="77">
        <v>96</v>
      </c>
      <c r="E5" s="68">
        <v>97</v>
      </c>
      <c r="F5" s="77">
        <v>98</v>
      </c>
      <c r="G5" s="86">
        <v>99</v>
      </c>
      <c r="H5" s="70">
        <v>100</v>
      </c>
      <c r="I5" s="68">
        <v>101</v>
      </c>
      <c r="J5" s="77">
        <v>102</v>
      </c>
      <c r="K5" s="68">
        <v>103</v>
      </c>
      <c r="L5" s="68">
        <v>104</v>
      </c>
      <c r="M5" s="68">
        <v>105</v>
      </c>
      <c r="N5" s="68">
        <v>106</v>
      </c>
    </row>
    <row r="6" spans="1:14" ht="14.25" x14ac:dyDescent="0.2">
      <c r="A6" s="147" t="s">
        <v>172</v>
      </c>
      <c r="B6" s="137">
        <f>SUM(B7+B8)</f>
        <v>2</v>
      </c>
      <c r="C6" s="137">
        <f t="shared" ref="C6:N6" si="0">SUM(C7+C8)</f>
        <v>2</v>
      </c>
      <c r="D6" s="137">
        <f t="shared" si="0"/>
        <v>725140</v>
      </c>
      <c r="E6" s="137">
        <f t="shared" si="0"/>
        <v>2</v>
      </c>
      <c r="F6" s="137">
        <f t="shared" si="0"/>
        <v>16</v>
      </c>
      <c r="G6" s="137">
        <f t="shared" si="0"/>
        <v>1333</v>
      </c>
      <c r="H6" s="137">
        <f t="shared" si="0"/>
        <v>1108</v>
      </c>
      <c r="I6" s="137">
        <f t="shared" si="0"/>
        <v>301</v>
      </c>
      <c r="J6" s="137">
        <f t="shared" si="0"/>
        <v>133</v>
      </c>
      <c r="K6" s="137">
        <f t="shared" si="0"/>
        <v>35</v>
      </c>
      <c r="L6" s="137">
        <f t="shared" si="0"/>
        <v>26</v>
      </c>
      <c r="M6" s="137">
        <f t="shared" si="0"/>
        <v>18825</v>
      </c>
      <c r="N6" s="137">
        <f t="shared" si="0"/>
        <v>4493</v>
      </c>
    </row>
    <row r="7" spans="1:14" ht="14.25" x14ac:dyDescent="0.2">
      <c r="A7" s="124" t="s">
        <v>165</v>
      </c>
      <c r="B7" s="217">
        <v>1</v>
      </c>
      <c r="C7" s="217">
        <v>1</v>
      </c>
      <c r="D7" s="219">
        <v>593605</v>
      </c>
      <c r="E7" s="217">
        <v>1</v>
      </c>
      <c r="F7" s="217">
        <v>15</v>
      </c>
      <c r="G7" s="217">
        <v>225</v>
      </c>
      <c r="H7" s="217">
        <v>0</v>
      </c>
      <c r="I7" s="217">
        <v>168</v>
      </c>
      <c r="J7" s="217">
        <v>0</v>
      </c>
      <c r="K7" s="217">
        <v>9</v>
      </c>
      <c r="L7" s="217">
        <v>0</v>
      </c>
      <c r="M7" s="217">
        <v>14300</v>
      </c>
      <c r="N7" s="217">
        <v>0</v>
      </c>
    </row>
    <row r="8" spans="1:14" ht="15.75" customHeight="1" x14ac:dyDescent="0.2">
      <c r="A8" s="124" t="s">
        <v>170</v>
      </c>
      <c r="B8" s="217">
        <v>1</v>
      </c>
      <c r="C8" s="217">
        <v>1</v>
      </c>
      <c r="D8" s="218">
        <v>131535</v>
      </c>
      <c r="E8" s="217">
        <v>1</v>
      </c>
      <c r="F8" s="217">
        <v>1</v>
      </c>
      <c r="G8" s="217">
        <v>1108</v>
      </c>
      <c r="H8" s="217">
        <v>1108</v>
      </c>
      <c r="I8" s="217">
        <v>133</v>
      </c>
      <c r="J8" s="217">
        <v>133</v>
      </c>
      <c r="K8" s="217">
        <v>26</v>
      </c>
      <c r="L8" s="217">
        <v>26</v>
      </c>
      <c r="M8" s="217">
        <v>4525</v>
      </c>
      <c r="N8" s="217">
        <v>4493</v>
      </c>
    </row>
    <row r="9" spans="1:14" ht="15" customHeight="1" x14ac:dyDescent="0.2">
      <c r="A9" s="147" t="s">
        <v>171</v>
      </c>
      <c r="B9" s="137">
        <f>SUM(B10+B11)</f>
        <v>1</v>
      </c>
      <c r="C9" s="137">
        <f t="shared" ref="C9:N9" si="1">SUM(C10+C11)</f>
        <v>6</v>
      </c>
      <c r="D9" s="137">
        <f t="shared" si="1"/>
        <v>1172895</v>
      </c>
      <c r="E9" s="137">
        <f t="shared" si="1"/>
        <v>7</v>
      </c>
      <c r="F9" s="137">
        <f t="shared" si="1"/>
        <v>89</v>
      </c>
      <c r="G9" s="137">
        <f t="shared" si="1"/>
        <v>63864</v>
      </c>
      <c r="H9" s="137">
        <f t="shared" si="1"/>
        <v>38781</v>
      </c>
      <c r="I9" s="137">
        <f t="shared" si="1"/>
        <v>26885</v>
      </c>
      <c r="J9" s="137">
        <f t="shared" si="1"/>
        <v>17418</v>
      </c>
      <c r="K9" s="137">
        <f t="shared" si="1"/>
        <v>4642</v>
      </c>
      <c r="L9" s="137">
        <f t="shared" si="1"/>
        <v>3147</v>
      </c>
      <c r="M9" s="137">
        <f t="shared" si="1"/>
        <v>201536</v>
      </c>
      <c r="N9" s="137">
        <f t="shared" si="1"/>
        <v>110340</v>
      </c>
    </row>
    <row r="10" spans="1:14" ht="18.75" customHeight="1" x14ac:dyDescent="0.2">
      <c r="A10" s="124" t="s">
        <v>174</v>
      </c>
      <c r="B10" s="217">
        <v>1</v>
      </c>
      <c r="C10" s="217">
        <v>5</v>
      </c>
      <c r="D10" s="217">
        <v>1171010</v>
      </c>
      <c r="E10" s="217">
        <v>7</v>
      </c>
      <c r="F10" s="217">
        <v>65</v>
      </c>
      <c r="G10" s="217">
        <v>20885</v>
      </c>
      <c r="H10" s="217">
        <v>10228</v>
      </c>
      <c r="I10" s="217">
        <v>8205</v>
      </c>
      <c r="J10" s="217">
        <v>4163</v>
      </c>
      <c r="K10" s="217">
        <v>853</v>
      </c>
      <c r="L10" s="217">
        <v>486</v>
      </c>
      <c r="M10" s="217">
        <v>102044</v>
      </c>
      <c r="N10" s="217">
        <v>47942</v>
      </c>
    </row>
    <row r="11" spans="1:14" ht="17.25" customHeight="1" x14ac:dyDescent="0.2">
      <c r="A11" s="124" t="s">
        <v>173</v>
      </c>
      <c r="B11" s="134">
        <v>0</v>
      </c>
      <c r="C11" s="134">
        <v>1</v>
      </c>
      <c r="D11" s="134">
        <v>1885</v>
      </c>
      <c r="E11" s="134">
        <v>0</v>
      </c>
      <c r="F11" s="134">
        <v>24</v>
      </c>
      <c r="G11" s="134">
        <v>42979</v>
      </c>
      <c r="H11" s="134">
        <v>28553</v>
      </c>
      <c r="I11" s="134">
        <v>18680</v>
      </c>
      <c r="J11" s="134">
        <v>13255</v>
      </c>
      <c r="K11" s="134">
        <v>3789</v>
      </c>
      <c r="L11" s="134">
        <v>2661</v>
      </c>
      <c r="M11" s="134">
        <v>99492</v>
      </c>
      <c r="N11" s="134">
        <v>62398</v>
      </c>
    </row>
    <row r="12" spans="1:14" ht="25.5" x14ac:dyDescent="0.2">
      <c r="A12" s="147" t="s">
        <v>196</v>
      </c>
      <c r="B12" s="164">
        <f t="shared" ref="B12:N12" si="2">SUM(B13+B14+B15+B16)</f>
        <v>14</v>
      </c>
      <c r="C12" s="164">
        <f t="shared" si="2"/>
        <v>20</v>
      </c>
      <c r="D12" s="164">
        <f t="shared" si="2"/>
        <v>1271205</v>
      </c>
      <c r="E12" s="164">
        <f t="shared" si="2"/>
        <v>19</v>
      </c>
      <c r="F12" s="164">
        <f t="shared" si="2"/>
        <v>10</v>
      </c>
      <c r="G12" s="164">
        <f t="shared" si="2"/>
        <v>28689</v>
      </c>
      <c r="H12" s="164">
        <f t="shared" si="2"/>
        <v>21512</v>
      </c>
      <c r="I12" s="164">
        <f t="shared" si="2"/>
        <v>19298</v>
      </c>
      <c r="J12" s="164">
        <f t="shared" si="2"/>
        <v>14350</v>
      </c>
      <c r="K12" s="164">
        <f t="shared" si="2"/>
        <v>399</v>
      </c>
      <c r="L12" s="164">
        <f t="shared" si="2"/>
        <v>186</v>
      </c>
      <c r="M12" s="164">
        <f t="shared" si="2"/>
        <v>36669</v>
      </c>
      <c r="N12" s="164">
        <f t="shared" si="2"/>
        <v>2726</v>
      </c>
    </row>
    <row r="13" spans="1:14" ht="20.25" customHeight="1" x14ac:dyDescent="0.2">
      <c r="A13" s="16" t="s">
        <v>175</v>
      </c>
      <c r="B13" s="135">
        <v>12</v>
      </c>
      <c r="C13" s="135">
        <v>13</v>
      </c>
      <c r="D13" s="135">
        <v>1252571</v>
      </c>
      <c r="E13" s="135">
        <v>16</v>
      </c>
      <c r="F13" s="135">
        <v>9</v>
      </c>
      <c r="G13" s="135">
        <v>2788</v>
      </c>
      <c r="H13" s="135">
        <v>0</v>
      </c>
      <c r="I13" s="135">
        <v>2356</v>
      </c>
      <c r="J13" s="135">
        <v>0</v>
      </c>
      <c r="K13" s="135">
        <v>133</v>
      </c>
      <c r="L13" s="135">
        <v>0</v>
      </c>
      <c r="M13" s="135">
        <v>30682</v>
      </c>
      <c r="N13" s="135">
        <v>0</v>
      </c>
    </row>
    <row r="14" spans="1:14" ht="38.25" x14ac:dyDescent="0.2">
      <c r="A14" s="16" t="s">
        <v>176</v>
      </c>
      <c r="B14" s="214">
        <v>0</v>
      </c>
      <c r="C14" s="214">
        <v>4</v>
      </c>
      <c r="D14" s="214">
        <v>18061</v>
      </c>
      <c r="E14" s="214">
        <v>2</v>
      </c>
      <c r="F14" s="214">
        <v>0</v>
      </c>
      <c r="G14" s="214">
        <v>1568</v>
      </c>
      <c r="H14" s="214">
        <v>32</v>
      </c>
      <c r="I14" s="214">
        <v>1192</v>
      </c>
      <c r="J14" s="214">
        <v>25</v>
      </c>
      <c r="K14" s="214">
        <v>4</v>
      </c>
      <c r="L14" s="214">
        <v>0</v>
      </c>
      <c r="M14" s="214">
        <v>1068</v>
      </c>
      <c r="N14" s="214">
        <v>0</v>
      </c>
    </row>
    <row r="15" spans="1:14" ht="25.5" x14ac:dyDescent="0.2">
      <c r="A15" s="148" t="s">
        <v>177</v>
      </c>
      <c r="B15" s="215">
        <f>SUM(B41)</f>
        <v>2</v>
      </c>
      <c r="C15" s="215">
        <f t="shared" ref="C15:N15" si="3">SUM(C41)</f>
        <v>3</v>
      </c>
      <c r="D15" s="215">
        <f t="shared" si="3"/>
        <v>573</v>
      </c>
      <c r="E15" s="215">
        <f t="shared" si="3"/>
        <v>0</v>
      </c>
      <c r="F15" s="215">
        <f t="shared" si="3"/>
        <v>0</v>
      </c>
      <c r="G15" s="215">
        <f t="shared" si="3"/>
        <v>758</v>
      </c>
      <c r="H15" s="215">
        <f t="shared" si="3"/>
        <v>25</v>
      </c>
      <c r="I15" s="215">
        <f t="shared" si="3"/>
        <v>425</v>
      </c>
      <c r="J15" s="215">
        <f t="shared" si="3"/>
        <v>26</v>
      </c>
      <c r="K15" s="215">
        <f t="shared" si="3"/>
        <v>11</v>
      </c>
      <c r="L15" s="215">
        <f t="shared" si="3"/>
        <v>0</v>
      </c>
      <c r="M15" s="215">
        <f t="shared" si="3"/>
        <v>1599</v>
      </c>
      <c r="N15" s="215">
        <f t="shared" si="3"/>
        <v>0</v>
      </c>
    </row>
    <row r="16" spans="1:14" ht="15.75" customHeight="1" x14ac:dyDescent="0.2">
      <c r="A16" s="124" t="s">
        <v>178</v>
      </c>
      <c r="B16" s="175">
        <v>0</v>
      </c>
      <c r="C16" s="175">
        <v>0</v>
      </c>
      <c r="D16" s="175">
        <v>0</v>
      </c>
      <c r="E16" s="175">
        <v>1</v>
      </c>
      <c r="F16" s="175">
        <v>1</v>
      </c>
      <c r="G16" s="175">
        <v>23575</v>
      </c>
      <c r="H16" s="175">
        <v>21455</v>
      </c>
      <c r="I16" s="175">
        <v>15325</v>
      </c>
      <c r="J16" s="175">
        <v>14299</v>
      </c>
      <c r="K16" s="175">
        <v>251</v>
      </c>
      <c r="L16" s="175">
        <v>186</v>
      </c>
      <c r="M16" s="175">
        <v>3320</v>
      </c>
      <c r="N16" s="175">
        <v>2726</v>
      </c>
    </row>
    <row r="17" spans="1:14" ht="14.25" x14ac:dyDescent="0.2">
      <c r="A17" s="147" t="s">
        <v>210</v>
      </c>
      <c r="B17" s="137">
        <f>SUM(B18+B19+B22+B23+B24+B25+B30)</f>
        <v>2</v>
      </c>
      <c r="C17" s="137">
        <f t="shared" ref="C17:N17" si="4">SUM(C18+C19+C22+C23+C24+C25+C30)</f>
        <v>6</v>
      </c>
      <c r="D17" s="137">
        <f t="shared" si="4"/>
        <v>547144</v>
      </c>
      <c r="E17" s="137">
        <f t="shared" si="4"/>
        <v>2</v>
      </c>
      <c r="F17" s="137">
        <f t="shared" si="4"/>
        <v>0</v>
      </c>
      <c r="G17" s="137">
        <f t="shared" si="4"/>
        <v>554</v>
      </c>
      <c r="H17" s="137">
        <f t="shared" si="4"/>
        <v>0</v>
      </c>
      <c r="I17" s="137">
        <f t="shared" si="4"/>
        <v>559</v>
      </c>
      <c r="J17" s="137">
        <f t="shared" si="4"/>
        <v>0</v>
      </c>
      <c r="K17" s="137">
        <f t="shared" si="4"/>
        <v>2</v>
      </c>
      <c r="L17" s="137">
        <f t="shared" si="4"/>
        <v>0</v>
      </c>
      <c r="M17" s="137">
        <f t="shared" si="4"/>
        <v>55</v>
      </c>
      <c r="N17" s="137">
        <f t="shared" si="4"/>
        <v>0</v>
      </c>
    </row>
    <row r="18" spans="1:14" ht="27" customHeight="1" x14ac:dyDescent="0.2">
      <c r="A18" s="150" t="s">
        <v>179</v>
      </c>
      <c r="B18" s="134">
        <v>1</v>
      </c>
      <c r="C18" s="134">
        <v>1</v>
      </c>
      <c r="D18" s="134">
        <v>490254</v>
      </c>
      <c r="E18" s="134">
        <v>1</v>
      </c>
      <c r="F18" s="134">
        <v>0</v>
      </c>
      <c r="G18" s="134">
        <v>4</v>
      </c>
      <c r="H18" s="134">
        <v>0</v>
      </c>
      <c r="I18" s="134">
        <v>137</v>
      </c>
      <c r="J18" s="134">
        <v>0</v>
      </c>
      <c r="K18" s="134">
        <v>0</v>
      </c>
      <c r="L18" s="134">
        <v>0</v>
      </c>
      <c r="M18" s="134">
        <v>0</v>
      </c>
      <c r="N18" s="134">
        <v>0</v>
      </c>
    </row>
    <row r="19" spans="1:14" ht="28.5" customHeight="1" x14ac:dyDescent="0.2">
      <c r="A19" s="149" t="s">
        <v>208</v>
      </c>
      <c r="B19" s="138">
        <f>SUM(B20+B21)</f>
        <v>1</v>
      </c>
      <c r="C19" s="138">
        <f t="shared" ref="C19:N19" si="5">SUM(C20+C21)</f>
        <v>3</v>
      </c>
      <c r="D19" s="138">
        <f t="shared" si="5"/>
        <v>55890</v>
      </c>
      <c r="E19" s="138">
        <f t="shared" si="5"/>
        <v>1</v>
      </c>
      <c r="F19" s="138">
        <f t="shared" si="5"/>
        <v>0</v>
      </c>
      <c r="G19" s="138">
        <f t="shared" si="5"/>
        <v>115</v>
      </c>
      <c r="H19" s="138">
        <f t="shared" si="5"/>
        <v>0</v>
      </c>
      <c r="I19" s="138">
        <f t="shared" si="5"/>
        <v>121</v>
      </c>
      <c r="J19" s="138">
        <f t="shared" si="5"/>
        <v>0</v>
      </c>
      <c r="K19" s="138">
        <f t="shared" si="5"/>
        <v>2</v>
      </c>
      <c r="L19" s="138">
        <f t="shared" si="5"/>
        <v>0</v>
      </c>
      <c r="M19" s="138">
        <f t="shared" si="5"/>
        <v>55</v>
      </c>
      <c r="N19" s="138">
        <f t="shared" si="5"/>
        <v>0</v>
      </c>
    </row>
    <row r="20" spans="1:14" ht="25.5" x14ac:dyDescent="0.2">
      <c r="A20" s="23" t="s">
        <v>181</v>
      </c>
      <c r="B20" s="139">
        <v>1</v>
      </c>
      <c r="C20" s="139">
        <v>3</v>
      </c>
      <c r="D20" s="139">
        <v>55890</v>
      </c>
      <c r="E20" s="139">
        <v>1</v>
      </c>
      <c r="F20" s="139">
        <v>0</v>
      </c>
      <c r="G20" s="139">
        <v>115</v>
      </c>
      <c r="H20" s="139">
        <v>0</v>
      </c>
      <c r="I20" s="139">
        <v>93</v>
      </c>
      <c r="J20" s="139">
        <v>0</v>
      </c>
      <c r="K20" s="139">
        <v>2</v>
      </c>
      <c r="L20" s="139">
        <v>0</v>
      </c>
      <c r="M20" s="139">
        <v>55</v>
      </c>
      <c r="N20" s="139">
        <v>0</v>
      </c>
    </row>
    <row r="21" spans="1:14" ht="14.25" x14ac:dyDescent="0.2">
      <c r="A21" s="23" t="s">
        <v>182</v>
      </c>
      <c r="B21" s="134">
        <v>0</v>
      </c>
      <c r="C21" s="134">
        <v>0</v>
      </c>
      <c r="D21" s="134">
        <v>0</v>
      </c>
      <c r="E21" s="134">
        <v>0</v>
      </c>
      <c r="F21" s="134">
        <v>0</v>
      </c>
      <c r="G21" s="134">
        <v>0</v>
      </c>
      <c r="H21" s="134">
        <v>0</v>
      </c>
      <c r="I21" s="134">
        <v>28</v>
      </c>
      <c r="J21" s="134">
        <v>0</v>
      </c>
      <c r="K21" s="134">
        <v>0</v>
      </c>
      <c r="L21" s="134">
        <v>0</v>
      </c>
      <c r="M21" s="134">
        <v>0</v>
      </c>
      <c r="N21" s="134">
        <v>0</v>
      </c>
    </row>
    <row r="22" spans="1:14" ht="14.25" x14ac:dyDescent="0.2">
      <c r="A22" s="150" t="s">
        <v>183</v>
      </c>
      <c r="B22" s="134">
        <v>0</v>
      </c>
      <c r="C22" s="134">
        <v>0</v>
      </c>
      <c r="D22" s="134">
        <v>0</v>
      </c>
      <c r="E22" s="134">
        <v>0</v>
      </c>
      <c r="F22" s="134">
        <v>0</v>
      </c>
      <c r="G22" s="134">
        <v>50</v>
      </c>
      <c r="H22" s="134">
        <v>0</v>
      </c>
      <c r="I22" s="134">
        <v>44</v>
      </c>
      <c r="J22" s="134">
        <v>0</v>
      </c>
      <c r="K22" s="134">
        <v>0</v>
      </c>
      <c r="L22" s="134">
        <v>0</v>
      </c>
      <c r="M22" s="134">
        <v>0</v>
      </c>
      <c r="N22" s="134">
        <v>0</v>
      </c>
    </row>
    <row r="23" spans="1:14" ht="25.5" x14ac:dyDescent="0.2">
      <c r="A23" s="150" t="s">
        <v>184</v>
      </c>
      <c r="B23" s="134">
        <v>0</v>
      </c>
      <c r="C23" s="134">
        <v>0</v>
      </c>
      <c r="D23" s="134">
        <v>1000</v>
      </c>
      <c r="E23" s="134">
        <v>0</v>
      </c>
      <c r="F23" s="134">
        <v>0</v>
      </c>
      <c r="G23" s="134">
        <v>119</v>
      </c>
      <c r="H23" s="134">
        <v>0</v>
      </c>
      <c r="I23" s="134">
        <v>28</v>
      </c>
      <c r="J23" s="134">
        <v>0</v>
      </c>
      <c r="K23" s="134">
        <v>0</v>
      </c>
      <c r="L23" s="134">
        <v>0</v>
      </c>
      <c r="M23" s="134">
        <v>0</v>
      </c>
      <c r="N23" s="134">
        <v>0</v>
      </c>
    </row>
    <row r="24" spans="1:14" ht="14.25" x14ac:dyDescent="0.2">
      <c r="A24" s="151" t="s">
        <v>185</v>
      </c>
      <c r="B24" s="138"/>
      <c r="C24" s="26"/>
      <c r="D24" s="138"/>
      <c r="E24" s="138"/>
      <c r="F24" s="138"/>
      <c r="G24" s="138"/>
      <c r="H24" s="138"/>
      <c r="I24" s="138"/>
      <c r="J24" s="138"/>
      <c r="K24" s="138"/>
      <c r="L24" s="138"/>
      <c r="M24" s="26"/>
      <c r="N24" s="138"/>
    </row>
    <row r="25" spans="1:14" ht="14.25" x14ac:dyDescent="0.2">
      <c r="A25" s="11" t="s">
        <v>198</v>
      </c>
      <c r="B25" s="138">
        <f>SUM(B28)</f>
        <v>0</v>
      </c>
      <c r="C25" s="138">
        <f t="shared" ref="C25:N25" si="6">SUM(C28)</f>
        <v>2</v>
      </c>
      <c r="D25" s="138">
        <f t="shared" si="6"/>
        <v>0</v>
      </c>
      <c r="E25" s="138">
        <f t="shared" si="6"/>
        <v>0</v>
      </c>
      <c r="F25" s="138">
        <f t="shared" si="6"/>
        <v>0</v>
      </c>
      <c r="G25" s="138">
        <f t="shared" si="6"/>
        <v>226</v>
      </c>
      <c r="H25" s="138">
        <f t="shared" si="6"/>
        <v>0</v>
      </c>
      <c r="I25" s="138">
        <f t="shared" si="6"/>
        <v>197</v>
      </c>
      <c r="J25" s="138">
        <f t="shared" si="6"/>
        <v>0</v>
      </c>
      <c r="K25" s="138">
        <f t="shared" si="6"/>
        <v>0</v>
      </c>
      <c r="L25" s="138">
        <f t="shared" si="6"/>
        <v>0</v>
      </c>
      <c r="M25" s="138">
        <f t="shared" si="6"/>
        <v>0</v>
      </c>
      <c r="N25" s="138">
        <f t="shared" si="6"/>
        <v>0</v>
      </c>
    </row>
    <row r="26" spans="1:14" ht="26.25" customHeight="1" x14ac:dyDescent="0.2">
      <c r="A26" s="16" t="s">
        <v>186</v>
      </c>
      <c r="B26" s="134">
        <v>1</v>
      </c>
      <c r="C26" s="134">
        <v>1</v>
      </c>
      <c r="D26" s="134">
        <v>80245</v>
      </c>
      <c r="E26" s="134">
        <v>1</v>
      </c>
      <c r="F26" s="134">
        <v>1</v>
      </c>
      <c r="G26" s="134">
        <v>113</v>
      </c>
      <c r="H26" s="134">
        <v>0</v>
      </c>
      <c r="I26" s="134">
        <v>103</v>
      </c>
      <c r="J26" s="134">
        <v>0</v>
      </c>
      <c r="K26" s="134">
        <v>23</v>
      </c>
      <c r="L26" s="134">
        <v>0</v>
      </c>
      <c r="M26" s="134">
        <v>11002</v>
      </c>
      <c r="N26" s="134">
        <v>0</v>
      </c>
    </row>
    <row r="27" spans="1:14" ht="38.25" x14ac:dyDescent="0.2">
      <c r="A27" s="16" t="s">
        <v>187</v>
      </c>
      <c r="B27" s="134">
        <v>0</v>
      </c>
      <c r="C27" s="134">
        <v>0</v>
      </c>
      <c r="D27" s="134">
        <v>0</v>
      </c>
      <c r="E27" s="134">
        <v>0</v>
      </c>
      <c r="F27" s="134">
        <v>0</v>
      </c>
      <c r="G27" s="134">
        <v>156</v>
      </c>
      <c r="H27" s="134">
        <v>0</v>
      </c>
      <c r="I27" s="134">
        <v>112</v>
      </c>
      <c r="J27" s="134">
        <v>0</v>
      </c>
      <c r="K27" s="134">
        <v>0</v>
      </c>
      <c r="L27" s="134">
        <v>0</v>
      </c>
      <c r="M27" s="134">
        <v>0</v>
      </c>
      <c r="N27" s="134">
        <v>0</v>
      </c>
    </row>
    <row r="28" spans="1:14" ht="27" customHeight="1" x14ac:dyDescent="0.2">
      <c r="A28" s="16" t="s">
        <v>188</v>
      </c>
      <c r="B28" s="134">
        <v>0</v>
      </c>
      <c r="C28" s="134">
        <v>2</v>
      </c>
      <c r="D28" s="134">
        <v>0</v>
      </c>
      <c r="E28" s="134">
        <v>0</v>
      </c>
      <c r="F28" s="134">
        <v>0</v>
      </c>
      <c r="G28" s="134">
        <v>226</v>
      </c>
      <c r="H28" s="134">
        <v>0</v>
      </c>
      <c r="I28" s="134">
        <v>197</v>
      </c>
      <c r="J28" s="134">
        <v>0</v>
      </c>
      <c r="K28" s="134">
        <v>0</v>
      </c>
      <c r="L28" s="134">
        <v>0</v>
      </c>
      <c r="M28" s="134">
        <v>0</v>
      </c>
      <c r="N28" s="134">
        <v>0</v>
      </c>
    </row>
    <row r="29" spans="1:14" s="165" customFormat="1" ht="14.25" x14ac:dyDescent="0.2">
      <c r="A29" s="200" t="s">
        <v>203</v>
      </c>
      <c r="B29" s="137">
        <f>SUM(B26+B27+B28)</f>
        <v>1</v>
      </c>
      <c r="C29" s="137">
        <f t="shared" ref="C29:N29" si="7">SUM(C26+C27+C28)</f>
        <v>3</v>
      </c>
      <c r="D29" s="137">
        <f t="shared" si="7"/>
        <v>80245</v>
      </c>
      <c r="E29" s="137">
        <f t="shared" si="7"/>
        <v>1</v>
      </c>
      <c r="F29" s="137">
        <f t="shared" si="7"/>
        <v>1</v>
      </c>
      <c r="G29" s="137">
        <f t="shared" si="7"/>
        <v>495</v>
      </c>
      <c r="H29" s="137">
        <f t="shared" si="7"/>
        <v>0</v>
      </c>
      <c r="I29" s="137">
        <f t="shared" si="7"/>
        <v>412</v>
      </c>
      <c r="J29" s="137">
        <f t="shared" si="7"/>
        <v>0</v>
      </c>
      <c r="K29" s="137">
        <f t="shared" si="7"/>
        <v>23</v>
      </c>
      <c r="L29" s="137">
        <f t="shared" si="7"/>
        <v>0</v>
      </c>
      <c r="M29" s="137">
        <f t="shared" si="7"/>
        <v>11002</v>
      </c>
      <c r="N29" s="137">
        <f t="shared" si="7"/>
        <v>0</v>
      </c>
    </row>
    <row r="30" spans="1:14" ht="14.25" x14ac:dyDescent="0.2">
      <c r="A30" s="11" t="s">
        <v>199</v>
      </c>
      <c r="B30" s="138">
        <f t="shared" ref="B30:N30" si="8">SUM(B33)</f>
        <v>0</v>
      </c>
      <c r="C30" s="138">
        <f t="shared" si="8"/>
        <v>0</v>
      </c>
      <c r="D30" s="138">
        <f t="shared" si="8"/>
        <v>0</v>
      </c>
      <c r="E30" s="138">
        <f t="shared" si="8"/>
        <v>0</v>
      </c>
      <c r="F30" s="138">
        <f t="shared" si="8"/>
        <v>0</v>
      </c>
      <c r="G30" s="138">
        <f t="shared" si="8"/>
        <v>40</v>
      </c>
      <c r="H30" s="138">
        <f t="shared" si="8"/>
        <v>0</v>
      </c>
      <c r="I30" s="138">
        <f t="shared" si="8"/>
        <v>32</v>
      </c>
      <c r="J30" s="138">
        <f t="shared" si="8"/>
        <v>0</v>
      </c>
      <c r="K30" s="138">
        <f t="shared" si="8"/>
        <v>0</v>
      </c>
      <c r="L30" s="138">
        <f t="shared" si="8"/>
        <v>0</v>
      </c>
      <c r="M30" s="138">
        <f t="shared" si="8"/>
        <v>0</v>
      </c>
      <c r="N30" s="138">
        <f t="shared" si="8"/>
        <v>0</v>
      </c>
    </row>
    <row r="31" spans="1:14" ht="25.5" x14ac:dyDescent="0.2">
      <c r="A31" s="23" t="s">
        <v>166</v>
      </c>
      <c r="B31" s="183">
        <v>1</v>
      </c>
      <c r="C31" s="175">
        <v>0</v>
      </c>
      <c r="D31" s="175">
        <v>62481</v>
      </c>
      <c r="E31" s="175">
        <v>1</v>
      </c>
      <c r="F31" s="175">
        <v>0</v>
      </c>
      <c r="G31" s="175">
        <v>143</v>
      </c>
      <c r="H31" s="175">
        <v>0</v>
      </c>
      <c r="I31" s="175">
        <v>119</v>
      </c>
      <c r="J31" s="175">
        <v>0</v>
      </c>
      <c r="K31" s="175">
        <v>3</v>
      </c>
      <c r="L31" s="175">
        <v>0</v>
      </c>
      <c r="M31" s="175">
        <v>0</v>
      </c>
      <c r="N31" s="175">
        <v>0</v>
      </c>
    </row>
    <row r="32" spans="1:14" ht="38.25" x14ac:dyDescent="0.2">
      <c r="A32" s="23" t="s">
        <v>167</v>
      </c>
      <c r="B32" s="175">
        <v>0</v>
      </c>
      <c r="C32" s="175">
        <v>1</v>
      </c>
      <c r="D32" s="175">
        <v>0</v>
      </c>
      <c r="E32" s="175">
        <v>0</v>
      </c>
      <c r="F32" s="175">
        <v>0</v>
      </c>
      <c r="G32" s="175">
        <v>246</v>
      </c>
      <c r="H32" s="175">
        <v>0</v>
      </c>
      <c r="I32" s="175">
        <v>190</v>
      </c>
      <c r="J32" s="175">
        <v>0</v>
      </c>
      <c r="K32" s="175">
        <v>1</v>
      </c>
      <c r="L32" s="175">
        <v>0</v>
      </c>
      <c r="M32" s="175">
        <v>408</v>
      </c>
      <c r="N32" s="175">
        <v>0</v>
      </c>
    </row>
    <row r="33" spans="1:14" ht="25.5" x14ac:dyDescent="0.2">
      <c r="A33" s="23" t="s">
        <v>168</v>
      </c>
      <c r="B33" s="175">
        <v>0</v>
      </c>
      <c r="C33" s="175">
        <v>0</v>
      </c>
      <c r="D33" s="175">
        <v>0</v>
      </c>
      <c r="E33" s="175">
        <v>0</v>
      </c>
      <c r="F33" s="175">
        <v>0</v>
      </c>
      <c r="G33" s="175">
        <v>40</v>
      </c>
      <c r="H33" s="175">
        <v>0</v>
      </c>
      <c r="I33" s="175">
        <v>32</v>
      </c>
      <c r="J33" s="175">
        <v>0</v>
      </c>
      <c r="K33" s="175">
        <v>0</v>
      </c>
      <c r="L33" s="175">
        <v>0</v>
      </c>
      <c r="M33" s="175">
        <v>0</v>
      </c>
      <c r="N33" s="175">
        <v>0</v>
      </c>
    </row>
    <row r="34" spans="1:14" s="165" customFormat="1" ht="14.25" x14ac:dyDescent="0.2">
      <c r="A34" s="201" t="s">
        <v>204</v>
      </c>
      <c r="B34" s="137">
        <f>SUM(B31+B32+B33)</f>
        <v>1</v>
      </c>
      <c r="C34" s="137">
        <f t="shared" ref="C34:N34" si="9">SUM(C31+C32+C33)</f>
        <v>1</v>
      </c>
      <c r="D34" s="137">
        <f t="shared" si="9"/>
        <v>62481</v>
      </c>
      <c r="E34" s="137">
        <f t="shared" si="9"/>
        <v>1</v>
      </c>
      <c r="F34" s="137">
        <f t="shared" si="9"/>
        <v>0</v>
      </c>
      <c r="G34" s="137">
        <f t="shared" si="9"/>
        <v>429</v>
      </c>
      <c r="H34" s="137">
        <f t="shared" si="9"/>
        <v>0</v>
      </c>
      <c r="I34" s="137">
        <f t="shared" si="9"/>
        <v>341</v>
      </c>
      <c r="J34" s="137">
        <f t="shared" si="9"/>
        <v>0</v>
      </c>
      <c r="K34" s="137">
        <f t="shared" si="9"/>
        <v>4</v>
      </c>
      <c r="L34" s="137">
        <f t="shared" si="9"/>
        <v>0</v>
      </c>
      <c r="M34" s="137">
        <f t="shared" si="9"/>
        <v>408</v>
      </c>
      <c r="N34" s="137">
        <f t="shared" si="9"/>
        <v>0</v>
      </c>
    </row>
    <row r="35" spans="1:14" ht="25.5" x14ac:dyDescent="0.2">
      <c r="A35" s="30" t="s">
        <v>200</v>
      </c>
      <c r="B35" s="138">
        <f>SUM(B36+B37)</f>
        <v>1</v>
      </c>
      <c r="C35" s="138">
        <f t="shared" ref="C35:N35" si="10">SUM(C36+C37)</f>
        <v>2</v>
      </c>
      <c r="D35" s="138">
        <f t="shared" si="10"/>
        <v>116520</v>
      </c>
      <c r="E35" s="138">
        <f t="shared" si="10"/>
        <v>1</v>
      </c>
      <c r="F35" s="138">
        <f t="shared" si="10"/>
        <v>3</v>
      </c>
      <c r="G35" s="138">
        <f t="shared" si="10"/>
        <v>270</v>
      </c>
      <c r="H35" s="138">
        <f t="shared" si="10"/>
        <v>0</v>
      </c>
      <c r="I35" s="138">
        <f t="shared" si="10"/>
        <v>226</v>
      </c>
      <c r="J35" s="138">
        <f t="shared" si="10"/>
        <v>0</v>
      </c>
      <c r="K35" s="138">
        <f t="shared" si="10"/>
        <v>10</v>
      </c>
      <c r="L35" s="138">
        <f t="shared" si="10"/>
        <v>0</v>
      </c>
      <c r="M35" s="138">
        <f t="shared" si="10"/>
        <v>2294</v>
      </c>
      <c r="N35" s="138">
        <f t="shared" si="10"/>
        <v>0</v>
      </c>
    </row>
    <row r="36" spans="1:14" ht="25.5" x14ac:dyDescent="0.2">
      <c r="A36" s="16" t="s">
        <v>189</v>
      </c>
      <c r="B36" s="217">
        <v>1</v>
      </c>
      <c r="C36" s="217">
        <v>0</v>
      </c>
      <c r="D36" s="217">
        <v>110920</v>
      </c>
      <c r="E36" s="217">
        <v>1</v>
      </c>
      <c r="F36" s="217">
        <v>3</v>
      </c>
      <c r="G36" s="217">
        <v>205</v>
      </c>
      <c r="H36" s="217">
        <v>0</v>
      </c>
      <c r="I36" s="217">
        <v>178</v>
      </c>
      <c r="J36" s="217">
        <v>0</v>
      </c>
      <c r="K36" s="217">
        <v>8</v>
      </c>
      <c r="L36" s="217">
        <v>0</v>
      </c>
      <c r="M36" s="217">
        <v>2034</v>
      </c>
      <c r="N36" s="217">
        <v>0</v>
      </c>
    </row>
    <row r="37" spans="1:14" ht="38.25" x14ac:dyDescent="0.2">
      <c r="A37" s="32" t="s">
        <v>190</v>
      </c>
      <c r="B37" s="217">
        <v>0</v>
      </c>
      <c r="C37" s="217">
        <v>2</v>
      </c>
      <c r="D37" s="217">
        <v>5600</v>
      </c>
      <c r="E37" s="217">
        <v>0</v>
      </c>
      <c r="F37" s="217">
        <v>0</v>
      </c>
      <c r="G37" s="217">
        <v>65</v>
      </c>
      <c r="H37" s="217">
        <v>0</v>
      </c>
      <c r="I37" s="217">
        <v>48</v>
      </c>
      <c r="J37" s="217">
        <v>0</v>
      </c>
      <c r="K37" s="217">
        <v>2</v>
      </c>
      <c r="L37" s="217">
        <v>0</v>
      </c>
      <c r="M37" s="7">
        <v>260</v>
      </c>
      <c r="N37" s="217">
        <v>0</v>
      </c>
    </row>
    <row r="38" spans="1:14" ht="24.75" customHeight="1" x14ac:dyDescent="0.2">
      <c r="A38" s="11" t="s">
        <v>201</v>
      </c>
      <c r="B38" s="138">
        <f>SUM(B39+B40+B41)</f>
        <v>3</v>
      </c>
      <c r="C38" s="138">
        <f t="shared" ref="C38:N38" si="11">SUM(C39+C40+C41)</f>
        <v>3</v>
      </c>
      <c r="D38" s="138">
        <f t="shared" si="11"/>
        <v>34471</v>
      </c>
      <c r="E38" s="138">
        <f t="shared" si="11"/>
        <v>2</v>
      </c>
      <c r="F38" s="138">
        <f t="shared" si="11"/>
        <v>0</v>
      </c>
      <c r="G38" s="138">
        <f t="shared" si="11"/>
        <v>1690</v>
      </c>
      <c r="H38" s="138">
        <f t="shared" si="11"/>
        <v>57</v>
      </c>
      <c r="I38" s="138">
        <f t="shared" si="11"/>
        <v>1172</v>
      </c>
      <c r="J38" s="138">
        <f t="shared" si="11"/>
        <v>51</v>
      </c>
      <c r="K38" s="138">
        <f t="shared" si="11"/>
        <v>19</v>
      </c>
      <c r="L38" s="138">
        <f t="shared" si="11"/>
        <v>0</v>
      </c>
      <c r="M38" s="138">
        <f t="shared" si="11"/>
        <v>2958</v>
      </c>
      <c r="N38" s="138">
        <f t="shared" si="11"/>
        <v>0</v>
      </c>
    </row>
    <row r="39" spans="1:14" ht="25.5" x14ac:dyDescent="0.2">
      <c r="A39" s="16" t="s">
        <v>191</v>
      </c>
      <c r="B39" s="168">
        <v>1</v>
      </c>
      <c r="C39" s="168">
        <v>0</v>
      </c>
      <c r="D39" s="168">
        <v>33898</v>
      </c>
      <c r="E39" s="168">
        <v>1</v>
      </c>
      <c r="F39" s="168">
        <v>0</v>
      </c>
      <c r="G39" s="168">
        <v>270</v>
      </c>
      <c r="H39" s="168">
        <v>0</v>
      </c>
      <c r="I39" s="168">
        <v>240</v>
      </c>
      <c r="J39" s="168">
        <v>0</v>
      </c>
      <c r="K39" s="168">
        <v>8</v>
      </c>
      <c r="L39" s="168">
        <v>0</v>
      </c>
      <c r="M39" s="168">
        <v>1359</v>
      </c>
      <c r="N39" s="168">
        <v>0</v>
      </c>
    </row>
    <row r="40" spans="1:14" ht="38.25" customHeight="1" x14ac:dyDescent="0.2">
      <c r="A40" s="16" t="s">
        <v>192</v>
      </c>
      <c r="B40" s="168">
        <v>0</v>
      </c>
      <c r="C40" s="168">
        <v>0</v>
      </c>
      <c r="D40" s="168">
        <v>0</v>
      </c>
      <c r="E40" s="168">
        <v>1</v>
      </c>
      <c r="F40" s="168">
        <v>0</v>
      </c>
      <c r="G40" s="168">
        <v>662</v>
      </c>
      <c r="H40" s="168">
        <v>32</v>
      </c>
      <c r="I40" s="168">
        <v>507</v>
      </c>
      <c r="J40" s="168">
        <v>25</v>
      </c>
      <c r="K40" s="168">
        <v>0</v>
      </c>
      <c r="L40" s="168">
        <v>0</v>
      </c>
      <c r="M40" s="7">
        <v>0</v>
      </c>
      <c r="N40" s="169">
        <v>0</v>
      </c>
    </row>
    <row r="41" spans="1:14" ht="25.5" x14ac:dyDescent="0.2">
      <c r="A41" s="16" t="s">
        <v>193</v>
      </c>
      <c r="B41" s="168">
        <v>2</v>
      </c>
      <c r="C41" s="168">
        <v>3</v>
      </c>
      <c r="D41" s="168">
        <v>573</v>
      </c>
      <c r="E41" s="168">
        <v>0</v>
      </c>
      <c r="F41" s="168">
        <v>0</v>
      </c>
      <c r="G41" s="168">
        <v>758</v>
      </c>
      <c r="H41" s="168">
        <v>25</v>
      </c>
      <c r="I41" s="168">
        <v>425</v>
      </c>
      <c r="J41" s="168">
        <v>26</v>
      </c>
      <c r="K41" s="168">
        <v>11</v>
      </c>
      <c r="L41" s="168">
        <v>0</v>
      </c>
      <c r="M41" s="7">
        <v>1599</v>
      </c>
      <c r="N41" s="169">
        <v>0</v>
      </c>
    </row>
    <row r="42" spans="1:14" ht="25.5" x14ac:dyDescent="0.2">
      <c r="A42" s="19" t="s">
        <v>202</v>
      </c>
      <c r="B42" s="73">
        <f t="shared" ref="B42:N42" si="12">B43+B44</f>
        <v>0</v>
      </c>
      <c r="C42" s="73">
        <f t="shared" si="12"/>
        <v>2</v>
      </c>
      <c r="D42" s="73">
        <f t="shared" si="12"/>
        <v>24922</v>
      </c>
      <c r="E42" s="73">
        <f t="shared" si="12"/>
        <v>2</v>
      </c>
      <c r="F42" s="73">
        <f t="shared" si="12"/>
        <v>0</v>
      </c>
      <c r="G42" s="73">
        <f t="shared" si="12"/>
        <v>268</v>
      </c>
      <c r="H42" s="73">
        <f t="shared" si="12"/>
        <v>0</v>
      </c>
      <c r="I42" s="73">
        <f t="shared" si="12"/>
        <v>266</v>
      </c>
      <c r="J42" s="73">
        <f t="shared" si="12"/>
        <v>0</v>
      </c>
      <c r="K42" s="73">
        <f t="shared" si="12"/>
        <v>2</v>
      </c>
      <c r="L42" s="73">
        <f t="shared" si="12"/>
        <v>0</v>
      </c>
      <c r="M42" s="73">
        <f t="shared" si="12"/>
        <v>800</v>
      </c>
      <c r="N42" s="73">
        <f t="shared" si="12"/>
        <v>0</v>
      </c>
    </row>
    <row r="43" spans="1:14" x14ac:dyDescent="0.2">
      <c r="A43" s="152" t="s">
        <v>194</v>
      </c>
      <c r="B43" s="177">
        <v>0</v>
      </c>
      <c r="C43" s="177">
        <v>1</v>
      </c>
      <c r="D43" s="177">
        <v>12461</v>
      </c>
      <c r="E43" s="177">
        <v>1</v>
      </c>
      <c r="F43" s="177">
        <v>0</v>
      </c>
      <c r="G43" s="177">
        <v>134</v>
      </c>
      <c r="H43" s="177">
        <v>0</v>
      </c>
      <c r="I43" s="177">
        <v>133</v>
      </c>
      <c r="J43" s="177">
        <v>0</v>
      </c>
      <c r="K43" s="177">
        <v>1</v>
      </c>
      <c r="L43" s="177">
        <v>0</v>
      </c>
      <c r="M43" s="177">
        <v>400</v>
      </c>
      <c r="N43" s="177">
        <v>0</v>
      </c>
    </row>
    <row r="44" spans="1:14" ht="38.25" x14ac:dyDescent="0.2">
      <c r="A44" s="153" t="s">
        <v>195</v>
      </c>
      <c r="B44" s="177">
        <v>0</v>
      </c>
      <c r="C44" s="177">
        <v>1</v>
      </c>
      <c r="D44" s="177">
        <v>12461</v>
      </c>
      <c r="E44" s="177">
        <v>1</v>
      </c>
      <c r="F44" s="177">
        <v>0</v>
      </c>
      <c r="G44" s="177">
        <v>134</v>
      </c>
      <c r="H44" s="177">
        <v>0</v>
      </c>
      <c r="I44" s="177">
        <v>133</v>
      </c>
      <c r="J44" s="177">
        <v>0</v>
      </c>
      <c r="K44" s="177">
        <v>1</v>
      </c>
      <c r="L44" s="177">
        <v>0</v>
      </c>
      <c r="M44" s="177">
        <v>400</v>
      </c>
      <c r="N44" s="177">
        <v>0</v>
      </c>
    </row>
    <row r="45" spans="1:14" ht="25.5" x14ac:dyDescent="0.2">
      <c r="A45" s="154" t="s">
        <v>206</v>
      </c>
      <c r="B45" s="155">
        <f>SUM(B6+B9+B12+B17)</f>
        <v>19</v>
      </c>
      <c r="C45" s="155">
        <f t="shared" ref="C45:N45" si="13">SUM(C6+C9+C12+C17)</f>
        <v>34</v>
      </c>
      <c r="D45" s="155">
        <f t="shared" si="13"/>
        <v>3716384</v>
      </c>
      <c r="E45" s="155">
        <f t="shared" si="13"/>
        <v>30</v>
      </c>
      <c r="F45" s="155">
        <f t="shared" si="13"/>
        <v>115</v>
      </c>
      <c r="G45" s="155">
        <f t="shared" si="13"/>
        <v>94440</v>
      </c>
      <c r="H45" s="155">
        <f t="shared" si="13"/>
        <v>61401</v>
      </c>
      <c r="I45" s="155">
        <f t="shared" si="13"/>
        <v>47043</v>
      </c>
      <c r="J45" s="155">
        <f t="shared" si="13"/>
        <v>31901</v>
      </c>
      <c r="K45" s="155">
        <f t="shared" si="13"/>
        <v>5078</v>
      </c>
      <c r="L45" s="155">
        <f t="shared" si="13"/>
        <v>3359</v>
      </c>
      <c r="M45" s="155">
        <f t="shared" si="13"/>
        <v>257085</v>
      </c>
      <c r="N45" s="155">
        <f t="shared" si="13"/>
        <v>117559</v>
      </c>
    </row>
  </sheetData>
  <mergeCells count="16">
    <mergeCell ref="A1:A4"/>
    <mergeCell ref="B1:N1"/>
    <mergeCell ref="B2:N2"/>
    <mergeCell ref="B3:B4"/>
    <mergeCell ref="C3:C4"/>
    <mergeCell ref="D3:D4"/>
    <mergeCell ref="E3:E4"/>
    <mergeCell ref="F3:F4"/>
    <mergeCell ref="G3:G4"/>
    <mergeCell ref="H3:H4"/>
    <mergeCell ref="I3:I4"/>
    <mergeCell ref="J3:J4"/>
    <mergeCell ref="K3:K4"/>
    <mergeCell ref="L3:L4"/>
    <mergeCell ref="M3:M4"/>
    <mergeCell ref="N3:N4"/>
  </mergeCells>
  <dataValidations count="1">
    <dataValidation type="list" allowBlank="1" showInputMessage="1" showErrorMessage="1" sqref="I3:I4">
      <formula1>serials</formula1>
      <formula2>0</formula2>
    </dataValidation>
  </dataValidation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Date Generale</vt:lpstr>
      <vt:lpstr>C. achiziții</vt:lpstr>
      <vt:lpstr>C.eliminări</vt:lpstr>
      <vt:lpstr>C.existent</vt:lpstr>
      <vt:lpstr>R.electr.</vt:lpstr>
      <vt:lpstr>Utiliz.bib.I</vt:lpstr>
      <vt:lpstr>Utiliz.bib.II</vt:lpstr>
      <vt:lpstr>Utiliz.bib.III</vt:lpstr>
      <vt:lpstr>Utiliz.IV</vt:lpstr>
      <vt:lpstr>Instr.utiliz.</vt:lpstr>
      <vt:lpstr>Personal bib.</vt:lpstr>
      <vt:lpstr>Instr.bib.</vt:lpstr>
      <vt:lpstr>Venituri</vt:lpstr>
      <vt:lpstr>C.existent!Print_Area</vt:lpstr>
      <vt:lpstr>'Date Generale'!Print_Area</vt:lpstr>
      <vt:lpstr>Utiliz.bib.I!Print_Area</vt:lpstr>
      <vt:lpstr>Utiliz.bib.II!Print_Area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dc:creator>
  <cp:lastModifiedBy>Vica</cp:lastModifiedBy>
  <cp:revision>3</cp:revision>
  <cp:lastPrinted>2019-02-18T10:23:25Z</cp:lastPrinted>
  <dcterms:created xsi:type="dcterms:W3CDTF">2007-01-10T10:28:39Z</dcterms:created>
  <dcterms:modified xsi:type="dcterms:W3CDTF">2019-03-21T11:50:17Z</dcterms:modified>
  <dc:language>ro-RO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